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0" yWindow="90" windowWidth="19440" windowHeight="12585" activeTab="13"/>
  </bookViews>
  <sheets>
    <sheet name="Data Input" sheetId="4" r:id="rId1"/>
    <sheet name="1.1" sheetId="1" r:id="rId2"/>
    <sheet name="1.2" sheetId="5" r:id="rId3"/>
    <sheet name="2.1" sheetId="9" r:id="rId4"/>
    <sheet name="2.2" sheetId="10" r:id="rId5"/>
    <sheet name="3.1" sheetId="13" r:id="rId6"/>
    <sheet name="3.2" sheetId="14" r:id="rId7"/>
    <sheet name="4.1" sheetId="15" r:id="rId8"/>
    <sheet name="4.2" sheetId="16" r:id="rId9"/>
    <sheet name="5.1" sheetId="17" r:id="rId10"/>
    <sheet name="5.2" sheetId="18" r:id="rId11"/>
    <sheet name="Total Time" sheetId="2" r:id="rId12"/>
    <sheet name="Schedule" sheetId="3" r:id="rId13"/>
    <sheet name="Gantt" sheetId="7" r:id="rId14"/>
  </sheets>
  <externalReferences>
    <externalReference r:id="rId15"/>
  </externalReferences>
  <definedNames>
    <definedName name="holidays">OFFSET([1]Holidays!$A$10,1,0,COUNTA([1]Holidays!$A$11:$A$4996),1)</definedName>
  </definedNames>
  <calcPr calcId="125725" iterate="1" iterateCount="1"/>
</workbook>
</file>

<file path=xl/calcChain.xml><?xml version="1.0" encoding="utf-8"?>
<calcChain xmlns="http://schemas.openxmlformats.org/spreadsheetml/2006/main">
  <c r="L11" i="4"/>
  <c r="E11" i="10" s="1"/>
  <c r="L12" i="4"/>
  <c r="L13"/>
  <c r="L14"/>
  <c r="K11"/>
  <c r="K12"/>
  <c r="K13"/>
  <c r="C11" i="16" s="1"/>
  <c r="K14" i="4"/>
  <c r="N11"/>
  <c r="D78" i="16" s="1"/>
  <c r="N12" i="4"/>
  <c r="N13"/>
  <c r="N14"/>
  <c r="O11"/>
  <c r="O12"/>
  <c r="O13"/>
  <c r="O14"/>
  <c r="O10"/>
  <c r="N10"/>
  <c r="L10"/>
  <c r="K10"/>
  <c r="H27" i="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G25"/>
  <c r="G26"/>
  <c r="G27"/>
  <c r="D94" i="2"/>
  <c r="D87"/>
  <c r="G83" i="3"/>
  <c r="G89"/>
  <c r="G90"/>
  <c r="G91"/>
  <c r="G92"/>
  <c r="I93"/>
  <c r="I78"/>
  <c r="G49"/>
  <c r="I28" i="18"/>
  <c r="I53" s="1"/>
  <c r="H28"/>
  <c r="H53" s="1"/>
  <c r="D11"/>
  <c r="F53" s="1"/>
  <c r="C11"/>
  <c r="I28" i="17"/>
  <c r="H28"/>
  <c r="G28"/>
  <c r="K11"/>
  <c r="G53"/>
  <c r="H53"/>
  <c r="I53"/>
  <c r="D11"/>
  <c r="F28" s="1"/>
  <c r="E11"/>
  <c r="C11"/>
  <c r="J78" i="18"/>
  <c r="E78"/>
  <c r="K78" s="1"/>
  <c r="D98" i="2" s="1"/>
  <c r="G87" i="3" s="1"/>
  <c r="G70" i="18"/>
  <c r="D70"/>
  <c r="H70" s="1"/>
  <c r="D97" i="2" s="1"/>
  <c r="G86" i="3" s="1"/>
  <c r="G59" i="18"/>
  <c r="F59"/>
  <c r="E59"/>
  <c r="H59" s="1"/>
  <c r="F56"/>
  <c r="D59" s="1"/>
  <c r="I45"/>
  <c r="G34"/>
  <c r="F34"/>
  <c r="E34"/>
  <c r="H34" s="1"/>
  <c r="F31"/>
  <c r="D34" s="1"/>
  <c r="D29"/>
  <c r="G28"/>
  <c r="G53" s="1"/>
  <c r="D53"/>
  <c r="J78" i="17"/>
  <c r="G70"/>
  <c r="G59"/>
  <c r="F59"/>
  <c r="H59" s="1"/>
  <c r="E59"/>
  <c r="D59"/>
  <c r="F56"/>
  <c r="I45"/>
  <c r="G34"/>
  <c r="F34"/>
  <c r="H34" s="1"/>
  <c r="E34"/>
  <c r="D34"/>
  <c r="F31"/>
  <c r="E31"/>
  <c r="I34" s="1"/>
  <c r="D37" s="1"/>
  <c r="D78"/>
  <c r="F78"/>
  <c r="K78" s="1"/>
  <c r="D91" i="2" s="1"/>
  <c r="G80" i="3" s="1"/>
  <c r="H80" s="1"/>
  <c r="F53" i="17"/>
  <c r="D53"/>
  <c r="I28" i="16"/>
  <c r="I53" s="1"/>
  <c r="H28"/>
  <c r="H53" s="1"/>
  <c r="G28"/>
  <c r="G53" s="1"/>
  <c r="I28" i="15"/>
  <c r="I53" s="1"/>
  <c r="H28"/>
  <c r="H53" s="1"/>
  <c r="G28"/>
  <c r="G53" s="1"/>
  <c r="D11" i="16"/>
  <c r="K11" i="15"/>
  <c r="D78" s="1"/>
  <c r="E11"/>
  <c r="F78" s="1"/>
  <c r="K78" s="1"/>
  <c r="D71" i="2" s="1"/>
  <c r="G60" i="3" s="1"/>
  <c r="D11" i="15"/>
  <c r="G78" s="1"/>
  <c r="C11"/>
  <c r="D53" s="1"/>
  <c r="D74" i="2"/>
  <c r="D67"/>
  <c r="J78" i="16"/>
  <c r="G70"/>
  <c r="G59"/>
  <c r="F59"/>
  <c r="E59"/>
  <c r="H59" s="1"/>
  <c r="F56"/>
  <c r="D59" s="1"/>
  <c r="I45"/>
  <c r="G34"/>
  <c r="F34"/>
  <c r="E34"/>
  <c r="H34" s="1"/>
  <c r="F31"/>
  <c r="D34" s="1"/>
  <c r="D29"/>
  <c r="F53"/>
  <c r="J78" i="15"/>
  <c r="G70"/>
  <c r="G59"/>
  <c r="F59"/>
  <c r="H59" s="1"/>
  <c r="E59"/>
  <c r="D59"/>
  <c r="F56"/>
  <c r="F53"/>
  <c r="I45"/>
  <c r="G34"/>
  <c r="F34"/>
  <c r="H34" s="1"/>
  <c r="E34"/>
  <c r="D34"/>
  <c r="F31"/>
  <c r="E31"/>
  <c r="I34" s="1"/>
  <c r="D37" s="1"/>
  <c r="F28"/>
  <c r="G56" i="3"/>
  <c r="H49"/>
  <c r="G50"/>
  <c r="H50" s="1"/>
  <c r="G51"/>
  <c r="G52"/>
  <c r="G53"/>
  <c r="G69"/>
  <c r="G70"/>
  <c r="G71"/>
  <c r="G72"/>
  <c r="G73"/>
  <c r="G76"/>
  <c r="C11" i="14"/>
  <c r="D53" s="1"/>
  <c r="E11"/>
  <c r="E11" i="16"/>
  <c r="E11" i="18"/>
  <c r="E53" i="5"/>
  <c r="D45" i="16"/>
  <c r="I18" i="3"/>
  <c r="I33"/>
  <c r="I48"/>
  <c r="D54" i="2"/>
  <c r="G43" i="3" s="1"/>
  <c r="D47" i="2"/>
  <c r="G36" i="3" s="1"/>
  <c r="D34" i="2"/>
  <c r="G28" i="3" s="1"/>
  <c r="D27" i="2"/>
  <c r="G21" i="3" s="1"/>
  <c r="G28" i="10"/>
  <c r="H28"/>
  <c r="I28"/>
  <c r="G28" i="13"/>
  <c r="H28"/>
  <c r="I28"/>
  <c r="I28" i="14"/>
  <c r="I53" s="1"/>
  <c r="G28"/>
  <c r="G53" s="1"/>
  <c r="H28"/>
  <c r="H53" s="1"/>
  <c r="D11"/>
  <c r="F53" s="1"/>
  <c r="I53" i="13"/>
  <c r="H53"/>
  <c r="G53"/>
  <c r="K11"/>
  <c r="D45" s="1"/>
  <c r="E11"/>
  <c r="E53" s="1"/>
  <c r="D11"/>
  <c r="F53" s="1"/>
  <c r="C11"/>
  <c r="E78" s="1"/>
  <c r="J78" i="14"/>
  <c r="G70"/>
  <c r="G59"/>
  <c r="F59"/>
  <c r="E59"/>
  <c r="H59" s="1"/>
  <c r="F56"/>
  <c r="D59" s="1"/>
  <c r="I45"/>
  <c r="G34"/>
  <c r="F34"/>
  <c r="E34"/>
  <c r="H34" s="1"/>
  <c r="F31"/>
  <c r="D34" s="1"/>
  <c r="D29"/>
  <c r="J78" i="13"/>
  <c r="G70"/>
  <c r="G59"/>
  <c r="F59"/>
  <c r="E59"/>
  <c r="H59" s="1"/>
  <c r="F56"/>
  <c r="D59" s="1"/>
  <c r="I45"/>
  <c r="G34"/>
  <c r="F34"/>
  <c r="E34"/>
  <c r="H34" s="1"/>
  <c r="F31"/>
  <c r="D34" s="1"/>
  <c r="I53" i="10"/>
  <c r="H53"/>
  <c r="G53"/>
  <c r="D11"/>
  <c r="F53" s="1"/>
  <c r="C11"/>
  <c r="E78" s="1"/>
  <c r="K78" s="1"/>
  <c r="D38" i="2" s="1"/>
  <c r="G32" i="3" s="1"/>
  <c r="I53" i="9"/>
  <c r="H53"/>
  <c r="G53"/>
  <c r="K11"/>
  <c r="D78" s="1"/>
  <c r="E11"/>
  <c r="E53" s="1"/>
  <c r="D11"/>
  <c r="F53" s="1"/>
  <c r="C11"/>
  <c r="E78" s="1"/>
  <c r="J78" i="10"/>
  <c r="G70"/>
  <c r="G59"/>
  <c r="F59"/>
  <c r="H59" s="1"/>
  <c r="E59"/>
  <c r="D59"/>
  <c r="F56"/>
  <c r="I45"/>
  <c r="G34"/>
  <c r="F34"/>
  <c r="E34"/>
  <c r="H34" s="1"/>
  <c r="F31"/>
  <c r="D34" s="1"/>
  <c r="E31"/>
  <c r="I34" s="1"/>
  <c r="D37" s="1"/>
  <c r="D29"/>
  <c r="J78" i="9"/>
  <c r="G70"/>
  <c r="G59"/>
  <c r="F59"/>
  <c r="E59"/>
  <c r="H59" s="1"/>
  <c r="F56"/>
  <c r="D59" s="1"/>
  <c r="I45"/>
  <c r="G34"/>
  <c r="F34"/>
  <c r="E34"/>
  <c r="H34" s="1"/>
  <c r="F31"/>
  <c r="D34" s="1"/>
  <c r="I28"/>
  <c r="H28"/>
  <c r="G28"/>
  <c r="I4" i="3"/>
  <c r="E4"/>
  <c r="I53" i="5"/>
  <c r="H53"/>
  <c r="G53"/>
  <c r="F53"/>
  <c r="I28"/>
  <c r="H28"/>
  <c r="G28"/>
  <c r="D29"/>
  <c r="G59"/>
  <c r="F59"/>
  <c r="E59"/>
  <c r="H59" s="1"/>
  <c r="F56"/>
  <c r="D59" s="1"/>
  <c r="G34"/>
  <c r="F34"/>
  <c r="E34"/>
  <c r="H34" s="1"/>
  <c r="F31"/>
  <c r="D34" s="1"/>
  <c r="I53" i="1"/>
  <c r="H53"/>
  <c r="G53"/>
  <c r="E53"/>
  <c r="D53"/>
  <c r="F53"/>
  <c r="G59"/>
  <c r="F59"/>
  <c r="E59"/>
  <c r="H59" s="1"/>
  <c r="F56"/>
  <c r="D59" s="1"/>
  <c r="F31"/>
  <c r="D34" s="1"/>
  <c r="D45" i="10"/>
  <c r="D53" i="5"/>
  <c r="K11" i="1"/>
  <c r="E11"/>
  <c r="D11"/>
  <c r="C11"/>
  <c r="J78" i="5"/>
  <c r="G78"/>
  <c r="F78"/>
  <c r="E78"/>
  <c r="K78" s="1"/>
  <c r="D16" i="2" s="1"/>
  <c r="G17" i="3" s="1"/>
  <c r="D78" i="5"/>
  <c r="G70"/>
  <c r="D70"/>
  <c r="H70" s="1"/>
  <c r="I45"/>
  <c r="F45"/>
  <c r="E45"/>
  <c r="J45" s="1"/>
  <c r="D13" i="2" s="1"/>
  <c r="G14" i="3" s="1"/>
  <c r="D45" i="5"/>
  <c r="E11"/>
  <c r="J11" s="1"/>
  <c r="D11"/>
  <c r="H11" s="1"/>
  <c r="C11"/>
  <c r="D78" i="10" l="1"/>
  <c r="D19" i="9"/>
  <c r="G19" s="1"/>
  <c r="J11" i="18"/>
  <c r="D92" i="2" s="1"/>
  <c r="G81" i="3" s="1"/>
  <c r="E53" i="18"/>
  <c r="E56" s="1"/>
  <c r="I59" s="1"/>
  <c r="D62" s="1"/>
  <c r="D96" i="2" s="1"/>
  <c r="G85" i="3" s="1"/>
  <c r="F78" i="18"/>
  <c r="D45"/>
  <c r="D78"/>
  <c r="H11"/>
  <c r="I11" s="1"/>
  <c r="F28"/>
  <c r="F45"/>
  <c r="G78"/>
  <c r="D19"/>
  <c r="E31"/>
  <c r="I34" s="1"/>
  <c r="D37" s="1"/>
  <c r="E45"/>
  <c r="J45" s="1"/>
  <c r="D95" i="2" s="1"/>
  <c r="G84" i="3" s="1"/>
  <c r="H11" i="17"/>
  <c r="I11" s="1"/>
  <c r="J11"/>
  <c r="D85" i="2" s="1"/>
  <c r="D19" i="17"/>
  <c r="D45"/>
  <c r="F45"/>
  <c r="E53"/>
  <c r="E56" s="1"/>
  <c r="I59" s="1"/>
  <c r="D62" s="1"/>
  <c r="D89" i="2" s="1"/>
  <c r="D70" i="17"/>
  <c r="H70" s="1"/>
  <c r="D90" i="2" s="1"/>
  <c r="G79" i="3" s="1"/>
  <c r="H79" s="1"/>
  <c r="E78" i="17"/>
  <c r="G78"/>
  <c r="E45"/>
  <c r="J45" s="1"/>
  <c r="D88" i="2" s="1"/>
  <c r="G77" i="3" s="1"/>
  <c r="J11" i="16"/>
  <c r="D72" i="2" s="1"/>
  <c r="G61" i="3" s="1"/>
  <c r="E53" i="16"/>
  <c r="E56" s="1"/>
  <c r="I59" s="1"/>
  <c r="F78"/>
  <c r="D53"/>
  <c r="E78"/>
  <c r="K78" s="1"/>
  <c r="D78" i="2" s="1"/>
  <c r="G67" i="3" s="1"/>
  <c r="D70" i="16"/>
  <c r="H70" s="1"/>
  <c r="D77" i="2" s="1"/>
  <c r="G66" i="3" s="1"/>
  <c r="D78" i="14"/>
  <c r="H11" i="16"/>
  <c r="I11" s="1"/>
  <c r="F28"/>
  <c r="F45"/>
  <c r="G78"/>
  <c r="D19"/>
  <c r="E31"/>
  <c r="I34" s="1"/>
  <c r="D37" s="1"/>
  <c r="E45"/>
  <c r="J45" s="1"/>
  <c r="D75" i="2" s="1"/>
  <c r="G64" i="3" s="1"/>
  <c r="H64" s="1"/>
  <c r="H11" i="15"/>
  <c r="I11" s="1"/>
  <c r="J11"/>
  <c r="D65" i="2" s="1"/>
  <c r="G54" i="3" s="1"/>
  <c r="D19" i="15"/>
  <c r="D45"/>
  <c r="F45"/>
  <c r="E53"/>
  <c r="E56" s="1"/>
  <c r="I59" s="1"/>
  <c r="D62" s="1"/>
  <c r="D69" i="2" s="1"/>
  <c r="G58" i="3" s="1"/>
  <c r="D70" i="15"/>
  <c r="H70" s="1"/>
  <c r="D70" i="2" s="1"/>
  <c r="G59" i="3" s="1"/>
  <c r="E78" i="15"/>
  <c r="E45"/>
  <c r="J45" s="1"/>
  <c r="D68" i="2" s="1"/>
  <c r="G57" i="3" s="1"/>
  <c r="F78" i="10"/>
  <c r="D19"/>
  <c r="G19" s="1"/>
  <c r="F78" i="14"/>
  <c r="J11"/>
  <c r="D52" i="2" s="1"/>
  <c r="G41" i="3" s="1"/>
  <c r="D70" i="1"/>
  <c r="H70" s="1"/>
  <c r="J11" i="13"/>
  <c r="F28" i="9"/>
  <c r="D78" i="13"/>
  <c r="D45" i="9"/>
  <c r="D70" i="13"/>
  <c r="H70" s="1"/>
  <c r="D50" i="2" s="1"/>
  <c r="G39" i="3" s="1"/>
  <c r="D45" i="14"/>
  <c r="E45" i="9"/>
  <c r="J45" s="1"/>
  <c r="D28" i="2" s="1"/>
  <c r="J11" i="9"/>
  <c r="D25" i="2" s="1"/>
  <c r="G19" i="3" s="1"/>
  <c r="D53" i="13"/>
  <c r="F78"/>
  <c r="K78" s="1"/>
  <c r="D51" i="2" s="1"/>
  <c r="G40" i="3" s="1"/>
  <c r="D19" i="13"/>
  <c r="G19" s="1"/>
  <c r="F28" i="10"/>
  <c r="F45"/>
  <c r="G78"/>
  <c r="E45"/>
  <c r="J45" s="1"/>
  <c r="D35" i="2" s="1"/>
  <c r="G29" i="3" s="1"/>
  <c r="E53" i="10"/>
  <c r="E56" s="1"/>
  <c r="I59" s="1"/>
  <c r="D53"/>
  <c r="D70"/>
  <c r="H70" s="1"/>
  <c r="D37" i="2" s="1"/>
  <c r="G31" i="3" s="1"/>
  <c r="G78" i="9"/>
  <c r="D70"/>
  <c r="H70" s="1"/>
  <c r="D30" i="2" s="1"/>
  <c r="G24" i="3" s="1"/>
  <c r="F78" i="9"/>
  <c r="K78" s="1"/>
  <c r="D31" i="2" s="1"/>
  <c r="G25" i="3" s="1"/>
  <c r="D53" i="9"/>
  <c r="H11" i="14"/>
  <c r="I11" s="1"/>
  <c r="F28"/>
  <c r="F45"/>
  <c r="E53"/>
  <c r="E56" s="1"/>
  <c r="I59" s="1"/>
  <c r="D62" s="1"/>
  <c r="D56" i="2" s="1"/>
  <c r="G45" i="3" s="1"/>
  <c r="D70" i="14"/>
  <c r="H70" s="1"/>
  <c r="D57" i="2" s="1"/>
  <c r="G46" i="3" s="1"/>
  <c r="E78" i="14"/>
  <c r="K78" s="1"/>
  <c r="D58" i="2" s="1"/>
  <c r="G47" i="3" s="1"/>
  <c r="G78" i="14"/>
  <c r="D19"/>
  <c r="E31"/>
  <c r="I34" s="1"/>
  <c r="D37" s="1"/>
  <c r="E45"/>
  <c r="J45" s="1"/>
  <c r="D55" i="2" s="1"/>
  <c r="G44" i="3" s="1"/>
  <c r="H11" i="13"/>
  <c r="I11" s="1"/>
  <c r="F45"/>
  <c r="G78"/>
  <c r="F28"/>
  <c r="E31"/>
  <c r="I34" s="1"/>
  <c r="D37" s="1"/>
  <c r="E45"/>
  <c r="J45" s="1"/>
  <c r="D48" i="2" s="1"/>
  <c r="G37" i="3" s="1"/>
  <c r="E56" i="13"/>
  <c r="I59" s="1"/>
  <c r="D62" s="1"/>
  <c r="D49" i="2" s="1"/>
  <c r="G38" i="3" s="1"/>
  <c r="H11" i="10"/>
  <c r="I11" s="1"/>
  <c r="J11"/>
  <c r="D32" i="2" s="1"/>
  <c r="G26" i="3" s="1"/>
  <c r="H11" i="9"/>
  <c r="I11" s="1"/>
  <c r="H19"/>
  <c r="D26" i="2" s="1"/>
  <c r="G20" i="3" s="1"/>
  <c r="F45" i="9"/>
  <c r="E31"/>
  <c r="I34" s="1"/>
  <c r="D37" s="1"/>
  <c r="E56"/>
  <c r="I59" s="1"/>
  <c r="D15" i="2"/>
  <c r="G16" i="3" s="1"/>
  <c r="D10" i="2"/>
  <c r="G11" i="3" s="1"/>
  <c r="F28" i="5"/>
  <c r="E56"/>
  <c r="I59" s="1"/>
  <c r="D62" s="1"/>
  <c r="D14" i="2" s="1"/>
  <c r="G15" i="3" s="1"/>
  <c r="E31" i="5"/>
  <c r="I34" s="1"/>
  <c r="D37" s="1"/>
  <c r="D12" i="2" s="1"/>
  <c r="G13" i="3" s="1"/>
  <c r="E56" i="1"/>
  <c r="I59" s="1"/>
  <c r="D62" s="1"/>
  <c r="E31"/>
  <c r="I34" s="1"/>
  <c r="D37" s="1"/>
  <c r="F28"/>
  <c r="G78"/>
  <c r="F45"/>
  <c r="F78"/>
  <c r="E45"/>
  <c r="E78" s="1"/>
  <c r="I11" i="5"/>
  <c r="D19"/>
  <c r="H20" i="3"/>
  <c r="H19" i="10" l="1"/>
  <c r="D33" i="2" s="1"/>
  <c r="G27" i="3" s="1"/>
  <c r="D62" i="9"/>
  <c r="D29" i="2" s="1"/>
  <c r="G23" i="3" s="1"/>
  <c r="H19" i="13"/>
  <c r="D46" i="2" s="1"/>
  <c r="G35" i="3" s="1"/>
  <c r="H35" s="1"/>
  <c r="D62" i="16"/>
  <c r="D76" i="2" s="1"/>
  <c r="G65" i="3" s="1"/>
  <c r="H65" s="1"/>
  <c r="G74"/>
  <c r="H19" i="18"/>
  <c r="D93" i="2" s="1"/>
  <c r="G82" i="3" s="1"/>
  <c r="G19" i="18"/>
  <c r="H19" i="17"/>
  <c r="D86" i="2" s="1"/>
  <c r="G75" i="3" s="1"/>
  <c r="G19" i="17"/>
  <c r="D45" i="2"/>
  <c r="G34" i="3" s="1"/>
  <c r="H34" s="1"/>
  <c r="H19" i="16"/>
  <c r="D73" i="2" s="1"/>
  <c r="G62" i="3" s="1"/>
  <c r="G19" i="16"/>
  <c r="G19" i="15"/>
  <c r="H19"/>
  <c r="D66" i="2" s="1"/>
  <c r="H19" i="3"/>
  <c r="D62" i="10"/>
  <c r="D36" i="2" s="1"/>
  <c r="G30" i="3" s="1"/>
  <c r="G22"/>
  <c r="H19" i="14"/>
  <c r="D53" i="2" s="1"/>
  <c r="G42" i="3" s="1"/>
  <c r="G19" i="14"/>
  <c r="G19" i="5"/>
  <c r="H19"/>
  <c r="D11" i="2" s="1"/>
  <c r="G12" i="3" s="1"/>
  <c r="J78" i="1"/>
  <c r="D78"/>
  <c r="G70"/>
  <c r="D99" i="2" l="1"/>
  <c r="G88" i="3" s="1"/>
  <c r="G55"/>
  <c r="D79" i="2"/>
  <c r="G68" i="3" s="1"/>
  <c r="D39" i="2"/>
  <c r="D59"/>
  <c r="I45" i="1"/>
  <c r="J45"/>
  <c r="D6" i="2" s="1"/>
  <c r="D45" i="1"/>
  <c r="G34"/>
  <c r="F34"/>
  <c r="E34"/>
  <c r="I28"/>
  <c r="H28"/>
  <c r="G28"/>
  <c r="J11"/>
  <c r="D3" i="2" s="1"/>
  <c r="G4" i="3" s="1"/>
  <c r="H11" i="1"/>
  <c r="D19"/>
  <c r="G19" s="1"/>
  <c r="D8" i="2"/>
  <c r="G9" i="3" s="1"/>
  <c r="K78" i="1"/>
  <c r="D9" i="2" s="1"/>
  <c r="G10" i="3" s="1"/>
  <c r="G7" l="1"/>
  <c r="H34" i="1"/>
  <c r="H19"/>
  <c r="F4" i="3"/>
  <c r="E5" s="1"/>
  <c r="I5" s="1"/>
  <c r="I11" i="1"/>
  <c r="D5" i="2"/>
  <c r="D7"/>
  <c r="G8" i="3" s="1"/>
  <c r="D4" i="2" l="1"/>
  <c r="G5" i="3" s="1"/>
  <c r="H55" s="1"/>
  <c r="G6"/>
  <c r="H77" l="1"/>
  <c r="H86"/>
  <c r="H76"/>
  <c r="H81"/>
  <c r="H89"/>
  <c r="H88"/>
  <c r="H90"/>
  <c r="H73"/>
  <c r="H85"/>
  <c r="H82"/>
  <c r="H84"/>
  <c r="H92"/>
  <c r="H75"/>
  <c r="E24" i="7" s="1"/>
  <c r="H87" i="3"/>
  <c r="H74"/>
  <c r="H51"/>
  <c r="H70"/>
  <c r="H63"/>
  <c r="D12" i="7" s="1"/>
  <c r="H71" i="3"/>
  <c r="H66"/>
  <c r="H78"/>
  <c r="D13" i="7" s="1"/>
  <c r="H83" i="3"/>
  <c r="H91"/>
  <c r="H93"/>
  <c r="D24" i="7" s="1"/>
  <c r="D14" s="1"/>
  <c r="H72" i="3"/>
  <c r="H68"/>
  <c r="H67"/>
  <c r="H69"/>
  <c r="E14" i="7"/>
  <c r="H62" i="3"/>
  <c r="H59"/>
  <c r="H56"/>
  <c r="H38"/>
  <c r="H45"/>
  <c r="E12" i="7" s="1"/>
  <c r="H44" i="3"/>
  <c r="H52"/>
  <c r="H42"/>
  <c r="H46"/>
  <c r="H43"/>
  <c r="H32"/>
  <c r="H28"/>
  <c r="H24"/>
  <c r="H31"/>
  <c r="H27"/>
  <c r="H23"/>
  <c r="H58"/>
  <c r="H61"/>
  <c r="H57"/>
  <c r="H60"/>
  <c r="E13" i="7" s="1"/>
  <c r="H47" i="3"/>
  <c r="H53"/>
  <c r="H40"/>
  <c r="H48"/>
  <c r="D11" i="7" s="1"/>
  <c r="H39" i="3"/>
  <c r="H54"/>
  <c r="H36"/>
  <c r="H41"/>
  <c r="H37"/>
  <c r="H30"/>
  <c r="E11" i="7" s="1"/>
  <c r="H26" i="3"/>
  <c r="H22"/>
  <c r="H29"/>
  <c r="H25"/>
  <c r="H21"/>
  <c r="H33"/>
  <c r="D10" i="7" s="1"/>
  <c r="H5" i="3"/>
  <c r="H4"/>
  <c r="F5"/>
  <c r="E6" s="1"/>
  <c r="I6" s="1"/>
  <c r="H18"/>
  <c r="D17" i="2"/>
  <c r="H11" i="3"/>
  <c r="H12"/>
  <c r="H13"/>
  <c r="H14"/>
  <c r="H16"/>
  <c r="H15"/>
  <c r="E10" i="7" s="1"/>
  <c r="H17" i="3"/>
  <c r="H7"/>
  <c r="H10"/>
  <c r="F6"/>
  <c r="E7" s="1"/>
  <c r="I7" s="1"/>
  <c r="H8"/>
  <c r="H9"/>
  <c r="H6"/>
  <c r="F7"/>
  <c r="E8" s="1"/>
  <c r="F24" i="7" l="1"/>
  <c r="K24" s="1"/>
  <c r="AM24"/>
  <c r="BS24"/>
  <c r="Z24"/>
  <c r="BF24"/>
  <c r="I24"/>
  <c r="AO24"/>
  <c r="BU24"/>
  <c r="X24"/>
  <c r="BD24"/>
  <c r="F28"/>
  <c r="D9"/>
  <c r="F9" s="1"/>
  <c r="AV9" s="1"/>
  <c r="I8" i="3"/>
  <c r="F8"/>
  <c r="E9" s="1"/>
  <c r="BT24" i="7" l="1"/>
  <c r="AN24"/>
  <c r="H24"/>
  <c r="BE24"/>
  <c r="Y24"/>
  <c r="BV24"/>
  <c r="AP24"/>
  <c r="J24"/>
  <c r="BC24"/>
  <c r="W24"/>
  <c r="CB24"/>
  <c r="BL24"/>
  <c r="AV24"/>
  <c r="AF24"/>
  <c r="P24"/>
  <c r="CC24"/>
  <c r="BM24"/>
  <c r="AW24"/>
  <c r="AG24"/>
  <c r="Q24"/>
  <c r="CD24"/>
  <c r="BN24"/>
  <c r="AX24"/>
  <c r="AH24"/>
  <c r="R24"/>
  <c r="CA24"/>
  <c r="BK24"/>
  <c r="AU24"/>
  <c r="AE24"/>
  <c r="O24"/>
  <c r="CF24"/>
  <c r="BX24"/>
  <c r="BP24"/>
  <c r="BH24"/>
  <c r="AZ24"/>
  <c r="AR24"/>
  <c r="AJ24"/>
  <c r="AB24"/>
  <c r="T24"/>
  <c r="L24"/>
  <c r="CG24"/>
  <c r="BY24"/>
  <c r="BQ24"/>
  <c r="BI24"/>
  <c r="BA24"/>
  <c r="AS24"/>
  <c r="AK24"/>
  <c r="AC24"/>
  <c r="U24"/>
  <c r="M24"/>
  <c r="CH24"/>
  <c r="BZ24"/>
  <c r="BR24"/>
  <c r="BJ24"/>
  <c r="BB24"/>
  <c r="AT24"/>
  <c r="AL24"/>
  <c r="AD24"/>
  <c r="V24"/>
  <c r="N24"/>
  <c r="CE24"/>
  <c r="BW24"/>
  <c r="BO24"/>
  <c r="BG24"/>
  <c r="AY24"/>
  <c r="AQ24"/>
  <c r="AI24"/>
  <c r="AA24"/>
  <c r="S24"/>
  <c r="AK9"/>
  <c r="I9"/>
  <c r="AS9"/>
  <c r="Y9"/>
  <c r="AH9"/>
  <c r="R9"/>
  <c r="BW9"/>
  <c r="CF9"/>
  <c r="AO9"/>
  <c r="AG9"/>
  <c r="Q9"/>
  <c r="AP9"/>
  <c r="Z9"/>
  <c r="J9"/>
  <c r="BG9"/>
  <c r="BP9"/>
  <c r="AC9"/>
  <c r="U9"/>
  <c r="M9"/>
  <c r="AT9"/>
  <c r="AL9"/>
  <c r="AD9"/>
  <c r="V9"/>
  <c r="N9"/>
  <c r="CE9"/>
  <c r="BO9"/>
  <c r="AY9"/>
  <c r="BX9"/>
  <c r="BH9"/>
  <c r="F14"/>
  <c r="G24"/>
  <c r="CA9"/>
  <c r="BS9"/>
  <c r="BK9"/>
  <c r="BC9"/>
  <c r="AU9"/>
  <c r="CB9"/>
  <c r="BT9"/>
  <c r="BL9"/>
  <c r="BD9"/>
  <c r="AZ9"/>
  <c r="I28"/>
  <c r="K28"/>
  <c r="M28"/>
  <c r="O28"/>
  <c r="Q28"/>
  <c r="S28"/>
  <c r="U28"/>
  <c r="W28"/>
  <c r="Y28"/>
  <c r="AA28"/>
  <c r="AC28"/>
  <c r="AE28"/>
  <c r="AG28"/>
  <c r="AI28"/>
  <c r="AK28"/>
  <c r="AM28"/>
  <c r="AO28"/>
  <c r="AQ28"/>
  <c r="AS28"/>
  <c r="AU28"/>
  <c r="AW28"/>
  <c r="AY28"/>
  <c r="BA28"/>
  <c r="BC28"/>
  <c r="BE28"/>
  <c r="BG28"/>
  <c r="BI28"/>
  <c r="BK28"/>
  <c r="BM28"/>
  <c r="BO28"/>
  <c r="BQ28"/>
  <c r="BS28"/>
  <c r="BU28"/>
  <c r="BW28"/>
  <c r="BY28"/>
  <c r="CA28"/>
  <c r="CC28"/>
  <c r="CE28"/>
  <c r="CG28"/>
  <c r="G28"/>
  <c r="H28"/>
  <c r="J28"/>
  <c r="L28"/>
  <c r="N28"/>
  <c r="P28"/>
  <c r="R28"/>
  <c r="T28"/>
  <c r="V28"/>
  <c r="X28"/>
  <c r="Z28"/>
  <c r="AB28"/>
  <c r="AD28"/>
  <c r="AF28"/>
  <c r="AH28"/>
  <c r="AJ28"/>
  <c r="AL28"/>
  <c r="AN28"/>
  <c r="AP28"/>
  <c r="AR28"/>
  <c r="AT28"/>
  <c r="AV28"/>
  <c r="AX28"/>
  <c r="AZ28"/>
  <c r="BB28"/>
  <c r="BD28"/>
  <c r="BF28"/>
  <c r="BH28"/>
  <c r="BJ28"/>
  <c r="BL28"/>
  <c r="BN28"/>
  <c r="BP28"/>
  <c r="BR28"/>
  <c r="BT28"/>
  <c r="BV28"/>
  <c r="BX28"/>
  <c r="BZ28"/>
  <c r="CB28"/>
  <c r="CD28"/>
  <c r="CF28"/>
  <c r="CH28"/>
  <c r="AX9"/>
  <c r="H9"/>
  <c r="AQ9"/>
  <c r="AM9"/>
  <c r="AI9"/>
  <c r="AE9"/>
  <c r="AA9"/>
  <c r="W9"/>
  <c r="S9"/>
  <c r="O9"/>
  <c r="K9"/>
  <c r="G9"/>
  <c r="AR9"/>
  <c r="AN9"/>
  <c r="AJ9"/>
  <c r="AF9"/>
  <c r="AB9"/>
  <c r="X9"/>
  <c r="T9"/>
  <c r="P9"/>
  <c r="L9"/>
  <c r="CG9"/>
  <c r="CC9"/>
  <c r="BY9"/>
  <c r="BU9"/>
  <c r="BQ9"/>
  <c r="BM9"/>
  <c r="BI9"/>
  <c r="BE9"/>
  <c r="BA9"/>
  <c r="AW9"/>
  <c r="CH9"/>
  <c r="CD9"/>
  <c r="BZ9"/>
  <c r="BV9"/>
  <c r="BR9"/>
  <c r="BN9"/>
  <c r="BJ9"/>
  <c r="BF9"/>
  <c r="BB9"/>
  <c r="F10"/>
  <c r="I9" i="3"/>
  <c r="F9"/>
  <c r="E10" s="1"/>
  <c r="H14" i="7" l="1"/>
  <c r="L14"/>
  <c r="P14"/>
  <c r="T14"/>
  <c r="X14"/>
  <c r="AB14"/>
  <c r="AF14"/>
  <c r="AJ14"/>
  <c r="AN14"/>
  <c r="AR14"/>
  <c r="AV14"/>
  <c r="AZ14"/>
  <c r="BD14"/>
  <c r="BH14"/>
  <c r="BL14"/>
  <c r="BP14"/>
  <c r="BT14"/>
  <c r="BX14"/>
  <c r="CB14"/>
  <c r="CF14"/>
  <c r="I14"/>
  <c r="M14"/>
  <c r="Q14"/>
  <c r="U14"/>
  <c r="Y14"/>
  <c r="AC14"/>
  <c r="AG14"/>
  <c r="AK14"/>
  <c r="AO14"/>
  <c r="AS14"/>
  <c r="AW14"/>
  <c r="BA14"/>
  <c r="BE14"/>
  <c r="BI14"/>
  <c r="BM14"/>
  <c r="BQ14"/>
  <c r="BU14"/>
  <c r="BY14"/>
  <c r="CC14"/>
  <c r="CG14"/>
  <c r="J14"/>
  <c r="N14"/>
  <c r="R14"/>
  <c r="V14"/>
  <c r="Z14"/>
  <c r="AD14"/>
  <c r="AH14"/>
  <c r="AL14"/>
  <c r="AP14"/>
  <c r="AT14"/>
  <c r="AX14"/>
  <c r="BB14"/>
  <c r="BF14"/>
  <c r="BJ14"/>
  <c r="BN14"/>
  <c r="BR14"/>
  <c r="BV14"/>
  <c r="BZ14"/>
  <c r="CD14"/>
  <c r="CH14"/>
  <c r="K14"/>
  <c r="O14"/>
  <c r="S14"/>
  <c r="W14"/>
  <c r="AA14"/>
  <c r="AE14"/>
  <c r="AI14"/>
  <c r="AM14"/>
  <c r="AQ14"/>
  <c r="AU14"/>
  <c r="AY14"/>
  <c r="BC14"/>
  <c r="BG14"/>
  <c r="BK14"/>
  <c r="BO14"/>
  <c r="BS14"/>
  <c r="BW14"/>
  <c r="CA14"/>
  <c r="CE14"/>
  <c r="G14"/>
  <c r="J10"/>
  <c r="G10"/>
  <c r="CC10"/>
  <c r="BU10"/>
  <c r="BM10"/>
  <c r="BE10"/>
  <c r="AW10"/>
  <c r="CD10"/>
  <c r="CG10"/>
  <c r="BY10"/>
  <c r="BQ10"/>
  <c r="BI10"/>
  <c r="BA10"/>
  <c r="CH10"/>
  <c r="CE10"/>
  <c r="CA10"/>
  <c r="BW10"/>
  <c r="BS10"/>
  <c r="BO10"/>
  <c r="BK10"/>
  <c r="BG10"/>
  <c r="BC10"/>
  <c r="AY10"/>
  <c r="AU10"/>
  <c r="CF10"/>
  <c r="CB10"/>
  <c r="BX10"/>
  <c r="BT10"/>
  <c r="BP10"/>
  <c r="BL10"/>
  <c r="BH10"/>
  <c r="BD10"/>
  <c r="AZ10"/>
  <c r="AV10"/>
  <c r="BZ10"/>
  <c r="BV10"/>
  <c r="BR10"/>
  <c r="BN10"/>
  <c r="BJ10"/>
  <c r="BF10"/>
  <c r="BB10"/>
  <c r="AX10"/>
  <c r="AE10"/>
  <c r="H10"/>
  <c r="O10"/>
  <c r="X10"/>
  <c r="AN10"/>
  <c r="AM10"/>
  <c r="W10"/>
  <c r="AF10"/>
  <c r="P10"/>
  <c r="AQ10"/>
  <c r="AI10"/>
  <c r="AA10"/>
  <c r="S10"/>
  <c r="K10"/>
  <c r="AR10"/>
  <c r="AJ10"/>
  <c r="AB10"/>
  <c r="T10"/>
  <c r="L10"/>
  <c r="AS10"/>
  <c r="AO10"/>
  <c r="AK10"/>
  <c r="AG10"/>
  <c r="AC10"/>
  <c r="Y10"/>
  <c r="U10"/>
  <c r="Q10"/>
  <c r="M10"/>
  <c r="I10"/>
  <c r="AT10"/>
  <c r="AP10"/>
  <c r="AL10"/>
  <c r="AH10"/>
  <c r="AD10"/>
  <c r="Z10"/>
  <c r="V10"/>
  <c r="R10"/>
  <c r="N10"/>
  <c r="I10" i="3"/>
  <c r="F10"/>
  <c r="E11" s="1"/>
  <c r="F11" i="7" l="1"/>
  <c r="BO11" s="1"/>
  <c r="I11" i="3"/>
  <c r="F11"/>
  <c r="E12" s="1"/>
  <c r="BQ11" i="7" l="1"/>
  <c r="CG11"/>
  <c r="BA11"/>
  <c r="BY11"/>
  <c r="BI11"/>
  <c r="CH11"/>
  <c r="CC11"/>
  <c r="BU11"/>
  <c r="BM11"/>
  <c r="BE11"/>
  <c r="AW11"/>
  <c r="CE11"/>
  <c r="CA11"/>
  <c r="BW11"/>
  <c r="BS11"/>
  <c r="BK11"/>
  <c r="BG11"/>
  <c r="BC11"/>
  <c r="AY11"/>
  <c r="AU11"/>
  <c r="CF11"/>
  <c r="CB11"/>
  <c r="BX11"/>
  <c r="BT11"/>
  <c r="BP11"/>
  <c r="BL11"/>
  <c r="BH11"/>
  <c r="BD11"/>
  <c r="AZ11"/>
  <c r="AV11"/>
  <c r="CD11"/>
  <c r="BZ11"/>
  <c r="BV11"/>
  <c r="BR11"/>
  <c r="BN11"/>
  <c r="BJ11"/>
  <c r="BF11"/>
  <c r="BB11"/>
  <c r="AX11"/>
  <c r="AQ11"/>
  <c r="AM11"/>
  <c r="AI11"/>
  <c r="AE11"/>
  <c r="AA11"/>
  <c r="W11"/>
  <c r="S11"/>
  <c r="O11"/>
  <c r="K11"/>
  <c r="H11"/>
  <c r="AR11"/>
  <c r="AN11"/>
  <c r="AJ11"/>
  <c r="AF11"/>
  <c r="AB11"/>
  <c r="X11"/>
  <c r="T11"/>
  <c r="P11"/>
  <c r="L11"/>
  <c r="G11"/>
  <c r="AS11"/>
  <c r="AO11"/>
  <c r="AK11"/>
  <c r="AG11"/>
  <c r="AC11"/>
  <c r="Y11"/>
  <c r="U11"/>
  <c r="Q11"/>
  <c r="M11"/>
  <c r="I11"/>
  <c r="AT11"/>
  <c r="AP11"/>
  <c r="AL11"/>
  <c r="AH11"/>
  <c r="AD11"/>
  <c r="Z11"/>
  <c r="V11"/>
  <c r="R11"/>
  <c r="N11"/>
  <c r="J11"/>
  <c r="F12"/>
  <c r="F12" i="3"/>
  <c r="E13" s="1"/>
  <c r="I12"/>
  <c r="CE12" i="7" l="1"/>
  <c r="CA12"/>
  <c r="BW12"/>
  <c r="BS12"/>
  <c r="BO12"/>
  <c r="BK12"/>
  <c r="BG12"/>
  <c r="BC12"/>
  <c r="AY12"/>
  <c r="AU12"/>
  <c r="CF12"/>
  <c r="CB12"/>
  <c r="BX12"/>
  <c r="BT12"/>
  <c r="BP12"/>
  <c r="BL12"/>
  <c r="BH12"/>
  <c r="BD12"/>
  <c r="AZ12"/>
  <c r="AV12"/>
  <c r="CG12"/>
  <c r="CC12"/>
  <c r="BY12"/>
  <c r="BU12"/>
  <c r="BQ12"/>
  <c r="BM12"/>
  <c r="BI12"/>
  <c r="BE12"/>
  <c r="BA12"/>
  <c r="AW12"/>
  <c r="CH12"/>
  <c r="CD12"/>
  <c r="BZ12"/>
  <c r="BV12"/>
  <c r="BR12"/>
  <c r="BN12"/>
  <c r="BJ12"/>
  <c r="BF12"/>
  <c r="BB12"/>
  <c r="AX12"/>
  <c r="AS12"/>
  <c r="AO12"/>
  <c r="AK12"/>
  <c r="AG12"/>
  <c r="AC12"/>
  <c r="Y12"/>
  <c r="U12"/>
  <c r="Q12"/>
  <c r="M12"/>
  <c r="I12"/>
  <c r="AT12"/>
  <c r="AP12"/>
  <c r="AL12"/>
  <c r="AH12"/>
  <c r="AD12"/>
  <c r="Z12"/>
  <c r="V12"/>
  <c r="R12"/>
  <c r="N12"/>
  <c r="J12"/>
  <c r="H12"/>
  <c r="AQ12"/>
  <c r="AM12"/>
  <c r="AI12"/>
  <c r="AE12"/>
  <c r="AA12"/>
  <c r="W12"/>
  <c r="S12"/>
  <c r="O12"/>
  <c r="K12"/>
  <c r="G12"/>
  <c r="AR12"/>
  <c r="AN12"/>
  <c r="AJ12"/>
  <c r="AF12"/>
  <c r="AB12"/>
  <c r="X12"/>
  <c r="T12"/>
  <c r="P12"/>
  <c r="L12"/>
  <c r="F13"/>
  <c r="J13" s="1"/>
  <c r="F13" i="3"/>
  <c r="E14" s="1"/>
  <c r="I13"/>
  <c r="CE13" i="7" l="1"/>
  <c r="CA13"/>
  <c r="BW13"/>
  <c r="BS13"/>
  <c r="BO13"/>
  <c r="BK13"/>
  <c r="BG13"/>
  <c r="BC13"/>
  <c r="AY13"/>
  <c r="AU13"/>
  <c r="CF13"/>
  <c r="CB13"/>
  <c r="BX13"/>
  <c r="BT13"/>
  <c r="BP13"/>
  <c r="BL13"/>
  <c r="BH13"/>
  <c r="BD13"/>
  <c r="AZ13"/>
  <c r="AV13"/>
  <c r="CG13"/>
  <c r="CC13"/>
  <c r="BY13"/>
  <c r="BU13"/>
  <c r="BQ13"/>
  <c r="BM13"/>
  <c r="BI13"/>
  <c r="BE13"/>
  <c r="BA13"/>
  <c r="AW13"/>
  <c r="CH13"/>
  <c r="CD13"/>
  <c r="BZ13"/>
  <c r="BV13"/>
  <c r="BR13"/>
  <c r="BN13"/>
  <c r="BJ13"/>
  <c r="BF13"/>
  <c r="BB13"/>
  <c r="AX13"/>
  <c r="AQ13"/>
  <c r="AM13"/>
  <c r="AI13"/>
  <c r="AE13"/>
  <c r="AA13"/>
  <c r="W13"/>
  <c r="S13"/>
  <c r="O13"/>
  <c r="K13"/>
  <c r="H13"/>
  <c r="AR13"/>
  <c r="AN13"/>
  <c r="AJ13"/>
  <c r="AF13"/>
  <c r="AB13"/>
  <c r="X13"/>
  <c r="T13"/>
  <c r="P13"/>
  <c r="L13"/>
  <c r="G13"/>
  <c r="AS13"/>
  <c r="AO13"/>
  <c r="AK13"/>
  <c r="AG13"/>
  <c r="AC13"/>
  <c r="Y13"/>
  <c r="U13"/>
  <c r="Q13"/>
  <c r="M13"/>
  <c r="I13"/>
  <c r="AT13"/>
  <c r="AP13"/>
  <c r="AL13"/>
  <c r="AH13"/>
  <c r="AD13"/>
  <c r="Z13"/>
  <c r="V13"/>
  <c r="R13"/>
  <c r="N13"/>
  <c r="F14" i="3"/>
  <c r="E15" s="1"/>
  <c r="I14"/>
  <c r="F15" l="1"/>
  <c r="E16" s="1"/>
  <c r="I15"/>
  <c r="I63" l="1"/>
  <c r="F16"/>
  <c r="E17" s="1"/>
  <c r="I16"/>
  <c r="I17" l="1"/>
  <c r="F17"/>
  <c r="E19" s="1"/>
  <c r="F19" l="1"/>
  <c r="E20" s="1"/>
  <c r="I19"/>
  <c r="F20" l="1"/>
  <c r="E21" s="1"/>
  <c r="I20"/>
  <c r="F21" l="1"/>
  <c r="E22" s="1"/>
  <c r="I21"/>
  <c r="F22" l="1"/>
  <c r="E23" s="1"/>
  <c r="I22"/>
  <c r="F23" l="1"/>
  <c r="E24" s="1"/>
  <c r="I23"/>
  <c r="F24" l="1"/>
  <c r="E25" s="1"/>
  <c r="I24"/>
  <c r="F25" l="1"/>
  <c r="E26" s="1"/>
  <c r="I25"/>
  <c r="F26" l="1"/>
  <c r="E27" s="1"/>
  <c r="I26"/>
  <c r="F27" l="1"/>
  <c r="E28" s="1"/>
  <c r="I27"/>
  <c r="F28" l="1"/>
  <c r="E29" s="1"/>
  <c r="I28"/>
  <c r="F29" l="1"/>
  <c r="E30" s="1"/>
  <c r="I29"/>
  <c r="F30" l="1"/>
  <c r="E31" s="1"/>
  <c r="I30"/>
  <c r="F31" l="1"/>
  <c r="E32" s="1"/>
  <c r="I31"/>
  <c r="F32" l="1"/>
  <c r="E34" s="1"/>
  <c r="I32"/>
  <c r="F34" l="1"/>
  <c r="E35" s="1"/>
  <c r="I34"/>
  <c r="F35" l="1"/>
  <c r="E36" s="1"/>
  <c r="I35"/>
  <c r="F36" l="1"/>
  <c r="E37" s="1"/>
  <c r="I36"/>
  <c r="F37" l="1"/>
  <c r="E38" s="1"/>
  <c r="I37"/>
  <c r="F38" l="1"/>
  <c r="E39" s="1"/>
  <c r="I38"/>
  <c r="F39" l="1"/>
  <c r="E40" s="1"/>
  <c r="I39"/>
  <c r="F40" l="1"/>
  <c r="E41" s="1"/>
  <c r="I40"/>
  <c r="F41" l="1"/>
  <c r="E42" s="1"/>
  <c r="I41"/>
  <c r="F42" l="1"/>
  <c r="E43" s="1"/>
  <c r="I42"/>
  <c r="F43" l="1"/>
  <c r="E44" s="1"/>
  <c r="I43"/>
  <c r="F44" l="1"/>
  <c r="E45" s="1"/>
  <c r="I44"/>
  <c r="F45" l="1"/>
  <c r="E46" s="1"/>
  <c r="I45"/>
  <c r="F46" l="1"/>
  <c r="E47" s="1"/>
  <c r="I46"/>
  <c r="F47" l="1"/>
  <c r="E49" s="1"/>
  <c r="I47"/>
  <c r="I49" l="1"/>
  <c r="F49"/>
  <c r="E50" s="1"/>
  <c r="I50" l="1"/>
  <c r="F50"/>
  <c r="E51" s="1"/>
  <c r="F51" l="1"/>
  <c r="E52" s="1"/>
  <c r="I51"/>
  <c r="I52" l="1"/>
  <c r="F52"/>
  <c r="E53" s="1"/>
  <c r="F53" l="1"/>
  <c r="E54" s="1"/>
  <c r="I53"/>
  <c r="F54" l="1"/>
  <c r="E55" s="1"/>
  <c r="I54"/>
  <c r="I55" l="1"/>
  <c r="F55"/>
  <c r="E56" s="1"/>
  <c r="F56" l="1"/>
  <c r="E57" s="1"/>
  <c r="I56"/>
  <c r="I57" l="1"/>
  <c r="F57"/>
  <c r="E58" s="1"/>
  <c r="I58" l="1"/>
  <c r="F58"/>
  <c r="E59" s="1"/>
  <c r="I59" l="1"/>
  <c r="F59"/>
  <c r="E60" s="1"/>
  <c r="I60" l="1"/>
  <c r="F60"/>
  <c r="E61" s="1"/>
  <c r="I61" l="1"/>
  <c r="F61"/>
  <c r="E62" s="1"/>
  <c r="I62" l="1"/>
  <c r="F62"/>
  <c r="E64" l="1"/>
  <c r="F64" s="1"/>
  <c r="E65" s="1"/>
  <c r="I64" l="1"/>
  <c r="I65"/>
  <c r="F65"/>
  <c r="E66" s="1"/>
  <c r="I66" l="1"/>
  <c r="F66"/>
  <c r="E67" s="1"/>
  <c r="I67" l="1"/>
  <c r="F67"/>
  <c r="E68" s="1"/>
  <c r="I68" l="1"/>
  <c r="F68"/>
  <c r="E69" s="1"/>
  <c r="I69" l="1"/>
  <c r="F69"/>
  <c r="E70" s="1"/>
  <c r="I70" l="1"/>
  <c r="F70"/>
  <c r="E71" s="1"/>
  <c r="I71" l="1"/>
  <c r="F71"/>
  <c r="E72" s="1"/>
  <c r="I72" l="1"/>
  <c r="F72"/>
  <c r="E73" s="1"/>
  <c r="I73" l="1"/>
  <c r="F73"/>
  <c r="E74" s="1"/>
  <c r="I74" l="1"/>
  <c r="F74"/>
  <c r="E75" s="1"/>
  <c r="I75" l="1"/>
  <c r="F75"/>
  <c r="E76" s="1"/>
  <c r="I76" l="1"/>
  <c r="F76"/>
  <c r="E77" s="1"/>
  <c r="I77" l="1"/>
  <c r="F77"/>
  <c r="E79" s="1"/>
  <c r="F79" l="1"/>
  <c r="E80" s="1"/>
  <c r="I79"/>
  <c r="F80" l="1"/>
  <c r="E81" s="1"/>
  <c r="I80"/>
  <c r="F81" l="1"/>
  <c r="E82" s="1"/>
  <c r="I81"/>
  <c r="F82" l="1"/>
  <c r="E83" s="1"/>
  <c r="I82"/>
  <c r="I83" l="1"/>
  <c r="F83"/>
  <c r="E84" s="1"/>
  <c r="F84" l="1"/>
  <c r="E85" s="1"/>
  <c r="I84"/>
  <c r="I85" l="1"/>
  <c r="F85"/>
  <c r="E86" s="1"/>
  <c r="I86" l="1"/>
  <c r="F86"/>
  <c r="E87" s="1"/>
  <c r="F87" l="1"/>
  <c r="E88" s="1"/>
  <c r="I87"/>
  <c r="I88" l="1"/>
  <c r="F88"/>
  <c r="E89" s="1"/>
  <c r="I89" l="1"/>
  <c r="F89"/>
  <c r="E90" s="1"/>
  <c r="F90" l="1"/>
  <c r="E91" s="1"/>
  <c r="I90"/>
  <c r="I91" l="1"/>
  <c r="F91"/>
  <c r="E92" s="1"/>
  <c r="I92" l="1"/>
  <c r="F92"/>
</calcChain>
</file>

<file path=xl/sharedStrings.xml><?xml version="1.0" encoding="utf-8"?>
<sst xmlns="http://schemas.openxmlformats.org/spreadsheetml/2006/main" count="1106" uniqueCount="79">
  <si>
    <t>SMT Line Piece Rate</t>
  </si>
  <si>
    <t>Print Solder Board</t>
  </si>
  <si>
    <t>No. Boards</t>
  </si>
  <si>
    <t>Boards P/H</t>
  </si>
  <si>
    <t>Setup Time</t>
  </si>
  <si>
    <t>Duration</t>
  </si>
  <si>
    <t>Setup Time (mins)</t>
  </si>
  <si>
    <t>Time per Component (secs)</t>
  </si>
  <si>
    <t>Duration (mins)</t>
  </si>
  <si>
    <t>Components P/H</t>
  </si>
  <si>
    <t>No. Components Per Board</t>
  </si>
  <si>
    <t>Setup Pick and Place Machine</t>
  </si>
  <si>
    <t>No. Feeders</t>
  </si>
  <si>
    <t>Time Per Feeder (secs)</t>
  </si>
  <si>
    <t>Feeders P/H</t>
  </si>
  <si>
    <t>No. Resistors</t>
  </si>
  <si>
    <t>No. Capacitors</t>
  </si>
  <si>
    <t>No. ICs</t>
  </si>
  <si>
    <t>Resistors P/H</t>
  </si>
  <si>
    <t>Capacitors P/H</t>
  </si>
  <si>
    <t>IC's P/H</t>
  </si>
  <si>
    <t>Time per Resistor (secs)</t>
  </si>
  <si>
    <t>Time per Capacitor (secs)</t>
  </si>
  <si>
    <t>Time per IC (secs)</t>
  </si>
  <si>
    <t>Reflow</t>
  </si>
  <si>
    <t>Time per board (secs)</t>
  </si>
  <si>
    <t>No. Units</t>
  </si>
  <si>
    <t>Times</t>
  </si>
  <si>
    <t>Units Per Hour</t>
  </si>
  <si>
    <t>Total</t>
  </si>
  <si>
    <t>Manual First Off</t>
  </si>
  <si>
    <t>New Job</t>
  </si>
  <si>
    <t>Time per Board (secs)</t>
  </si>
  <si>
    <t>Final Inspect AOI</t>
  </si>
  <si>
    <t>Prodution Time</t>
  </si>
  <si>
    <t>Printer</t>
  </si>
  <si>
    <t>Pick and Place</t>
  </si>
  <si>
    <t>AOI</t>
  </si>
  <si>
    <t>Double Sided</t>
  </si>
  <si>
    <t>Setup Pick and Place</t>
  </si>
  <si>
    <t>Solder Print</t>
  </si>
  <si>
    <t>Start Time</t>
  </si>
  <si>
    <t>End Time</t>
  </si>
  <si>
    <t>Operation</t>
  </si>
  <si>
    <t>First Off</t>
  </si>
  <si>
    <t>Final Inspect</t>
  </si>
  <si>
    <t>Cumulative Time</t>
  </si>
  <si>
    <t>Run Pick and Place (First Board)</t>
  </si>
  <si>
    <t>Pick and Place Machine (First Board)</t>
  </si>
  <si>
    <t>Run Pick and Place</t>
  </si>
  <si>
    <t>Side</t>
  </si>
  <si>
    <t>Job</t>
  </si>
  <si>
    <t>No. Ic's</t>
  </si>
  <si>
    <t>No.Boards</t>
  </si>
  <si>
    <t>No.PCB's</t>
  </si>
  <si>
    <t>No.Components</t>
  </si>
  <si>
    <t>No. PCB's Per Board</t>
  </si>
  <si>
    <t>No. Components Per PCB</t>
  </si>
  <si>
    <t>No. Components per PCB</t>
  </si>
  <si>
    <t>No.PCB's Per PCB</t>
  </si>
  <si>
    <t>Side 1</t>
  </si>
  <si>
    <t>Side 2</t>
  </si>
  <si>
    <t>No.PCB's Per Board</t>
  </si>
  <si>
    <t>Time per PCB (secs)</t>
  </si>
  <si>
    <t>PCB's Per Hour</t>
  </si>
  <si>
    <t>Monday</t>
  </si>
  <si>
    <t>Tuesday</t>
  </si>
  <si>
    <t>Wednesday</t>
  </si>
  <si>
    <t>Thursday</t>
  </si>
  <si>
    <t>Friday</t>
  </si>
  <si>
    <t>Hours</t>
  </si>
  <si>
    <t>Jobs</t>
  </si>
  <si>
    <t>Start</t>
  </si>
  <si>
    <t>Stop</t>
  </si>
  <si>
    <t>No. PCB's</t>
  </si>
  <si>
    <t>PCB's P/H</t>
  </si>
  <si>
    <t>Pick and Place Machine</t>
  </si>
  <si>
    <t>Cumulative Days</t>
  </si>
  <si>
    <t>Yes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</si>
</sst>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hh]:mm:ss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7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Border="1" applyAlignment="1"/>
    <xf numFmtId="2" fontId="0" fillId="0" borderId="1" xfId="0" applyNumberFormat="1" applyBorder="1"/>
    <xf numFmtId="164" fontId="0" fillId="0" borderId="1" xfId="0" applyNumberFormat="1" applyBorder="1"/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 applyAlignment="1"/>
    <xf numFmtId="0" fontId="0" fillId="0" borderId="7" xfId="0" applyBorder="1"/>
    <xf numFmtId="164" fontId="0" fillId="0" borderId="7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/>
    <xf numFmtId="0" fontId="0" fillId="0" borderId="9" xfId="0" applyBorder="1" applyAlignment="1"/>
    <xf numFmtId="1" fontId="0" fillId="0" borderId="11" xfId="0" applyNumberFormat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0" fontId="0" fillId="4" borderId="1" xfId="0" applyFill="1" applyBorder="1"/>
    <xf numFmtId="0" fontId="0" fillId="5" borderId="1" xfId="0" applyFill="1" applyBorder="1"/>
    <xf numFmtId="0" fontId="0" fillId="5" borderId="7" xfId="0" applyFill="1" applyBorder="1"/>
    <xf numFmtId="0" fontId="0" fillId="6" borderId="1" xfId="0" applyFill="1" applyBorder="1" applyAlignment="1">
      <alignment horizontal="right"/>
    </xf>
    <xf numFmtId="164" fontId="0" fillId="0" borderId="19" xfId="0" applyNumberFormat="1" applyBorder="1"/>
    <xf numFmtId="164" fontId="0" fillId="0" borderId="9" xfId="0" applyNumberFormat="1" applyBorder="1"/>
    <xf numFmtId="0" fontId="3" fillId="0" borderId="0" xfId="0" applyFont="1"/>
    <xf numFmtId="0" fontId="0" fillId="0" borderId="0" xfId="0" applyBorder="1"/>
    <xf numFmtId="0" fontId="0" fillId="0" borderId="21" xfId="0" applyBorder="1"/>
    <xf numFmtId="0" fontId="0" fillId="0" borderId="21" xfId="0" applyFill="1" applyBorder="1"/>
    <xf numFmtId="0" fontId="0" fillId="0" borderId="22" xfId="0" applyFill="1" applyBorder="1"/>
    <xf numFmtId="0" fontId="0" fillId="0" borderId="22" xfId="0" applyBorder="1"/>
    <xf numFmtId="0" fontId="0" fillId="0" borderId="6" xfId="0" applyBorder="1"/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5" xfId="0" applyBorder="1" applyAlignment="1"/>
    <xf numFmtId="0" fontId="0" fillId="0" borderId="0" xfId="0" applyBorder="1" applyAlignment="1"/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164" fontId="0" fillId="0" borderId="7" xfId="0" applyNumberFormat="1" applyBorder="1"/>
    <xf numFmtId="0" fontId="1" fillId="2" borderId="2" xfId="0" applyFont="1" applyFill="1" applyBorder="1" applyAlignment="1">
      <alignment horizontal="center"/>
    </xf>
    <xf numFmtId="0" fontId="0" fillId="4" borderId="30" xfId="0" applyFill="1" applyBorder="1"/>
    <xf numFmtId="0" fontId="0" fillId="6" borderId="30" xfId="0" applyFill="1" applyBorder="1"/>
    <xf numFmtId="0" fontId="0" fillId="2" borderId="2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2" xfId="0" applyBorder="1"/>
    <xf numFmtId="0" fontId="0" fillId="5" borderId="31" xfId="0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7" borderId="32" xfId="0" applyFont="1" applyFill="1" applyBorder="1"/>
    <xf numFmtId="0" fontId="1" fillId="0" borderId="6" xfId="0" applyFont="1" applyBorder="1" applyAlignment="1">
      <alignment horizontal="center"/>
    </xf>
    <xf numFmtId="0" fontId="0" fillId="2" borderId="36" xfId="0" applyFill="1" applyBorder="1"/>
    <xf numFmtId="0" fontId="0" fillId="2" borderId="32" xfId="0" applyFill="1" applyBorder="1"/>
    <xf numFmtId="0" fontId="0" fillId="2" borderId="35" xfId="0" applyFill="1" applyBorder="1"/>
    <xf numFmtId="0" fontId="0" fillId="2" borderId="37" xfId="0" applyFill="1" applyBorder="1"/>
    <xf numFmtId="0" fontId="0" fillId="2" borderId="14" xfId="0" applyFill="1" applyBorder="1"/>
    <xf numFmtId="0" fontId="0" fillId="2" borderId="17" xfId="0" applyFill="1" applyBorder="1"/>
    <xf numFmtId="0" fontId="0" fillId="2" borderId="33" xfId="0" applyFill="1" applyBorder="1"/>
    <xf numFmtId="0" fontId="0" fillId="2" borderId="40" xfId="0" applyFill="1" applyBorder="1"/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8" xfId="0" applyFill="1" applyBorder="1"/>
    <xf numFmtId="0" fontId="0" fillId="2" borderId="39" xfId="0" applyFill="1" applyBorder="1"/>
    <xf numFmtId="0" fontId="0" fillId="2" borderId="13" xfId="0" applyFill="1" applyBorder="1"/>
    <xf numFmtId="0" fontId="0" fillId="8" borderId="7" xfId="0" applyFill="1" applyBorder="1"/>
    <xf numFmtId="0" fontId="0" fillId="0" borderId="7" xfId="0" applyFill="1" applyBorder="1"/>
    <xf numFmtId="165" fontId="0" fillId="0" borderId="24" xfId="0" applyNumberFormat="1" applyBorder="1"/>
    <xf numFmtId="165" fontId="0" fillId="0" borderId="23" xfId="0" applyNumberFormat="1" applyBorder="1"/>
    <xf numFmtId="165" fontId="0" fillId="2" borderId="5" xfId="0" applyNumberFormat="1" applyFill="1" applyBorder="1"/>
    <xf numFmtId="165" fontId="0" fillId="2" borderId="2" xfId="0" applyNumberFormat="1" applyFill="1" applyBorder="1"/>
    <xf numFmtId="0" fontId="1" fillId="2" borderId="32" xfId="0" applyFont="1" applyFill="1" applyBorder="1" applyAlignment="1">
      <alignment horizontal="center"/>
    </xf>
    <xf numFmtId="0" fontId="0" fillId="0" borderId="32" xfId="0" applyBorder="1"/>
    <xf numFmtId="0" fontId="0" fillId="0" borderId="37" xfId="0" applyBorder="1"/>
    <xf numFmtId="0" fontId="2" fillId="3" borderId="22" xfId="0" applyFont="1" applyFill="1" applyBorder="1" applyAlignment="1">
      <alignment horizontal="center"/>
    </xf>
    <xf numFmtId="0" fontId="1" fillId="5" borderId="32" xfId="0" applyFont="1" applyFill="1" applyBorder="1"/>
    <xf numFmtId="0" fontId="0" fillId="2" borderId="44" xfId="0" applyFill="1" applyBorder="1"/>
    <xf numFmtId="0" fontId="0" fillId="2" borderId="4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0" fillId="0" borderId="2" xfId="0" applyNumberFormat="1" applyBorder="1"/>
    <xf numFmtId="0" fontId="0" fillId="0" borderId="23" xfId="0" applyBorder="1"/>
    <xf numFmtId="0" fontId="5" fillId="0" borderId="7" xfId="1" applyFont="1" applyBorder="1"/>
    <xf numFmtId="0" fontId="3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3" fillId="0" borderId="1" xfId="1" quotePrefix="1" applyBorder="1"/>
    <xf numFmtId="0" fontId="3" fillId="0" borderId="0" xfId="1" applyBorder="1"/>
    <xf numFmtId="0" fontId="4" fillId="0" borderId="45" xfId="1" applyFont="1" applyBorder="1" applyAlignment="1">
      <alignment horizontal="center"/>
    </xf>
    <xf numFmtId="0" fontId="3" fillId="0" borderId="45" xfId="1" applyBorder="1" applyAlignment="1">
      <alignment horizontal="center"/>
    </xf>
    <xf numFmtId="0" fontId="3" fillId="0" borderId="11" xfId="1" quotePrefix="1" applyBorder="1"/>
    <xf numFmtId="164" fontId="0" fillId="0" borderId="7" xfId="0" applyNumberFormat="1" applyFill="1" applyBorder="1"/>
    <xf numFmtId="0" fontId="0" fillId="0" borderId="1" xfId="0" applyFill="1" applyBorder="1"/>
    <xf numFmtId="0" fontId="0" fillId="6" borderId="1" xfId="0" applyFill="1" applyBorder="1"/>
    <xf numFmtId="164" fontId="0" fillId="0" borderId="38" xfId="0" applyNumberFormat="1" applyBorder="1"/>
    <xf numFmtId="164" fontId="0" fillId="0" borderId="39" xfId="0" applyNumberFormat="1" applyBorder="1"/>
    <xf numFmtId="164" fontId="0" fillId="0" borderId="44" xfId="0" applyNumberFormat="1" applyBorder="1"/>
    <xf numFmtId="0" fontId="5" fillId="0" borderId="34" xfId="1" applyFont="1" applyBorder="1"/>
    <xf numFmtId="0" fontId="3" fillId="0" borderId="8" xfId="1" quotePrefix="1" applyBorder="1"/>
    <xf numFmtId="0" fontId="3" fillId="0" borderId="9" xfId="1" quotePrefix="1" applyBorder="1"/>
    <xf numFmtId="0" fontId="3" fillId="0" borderId="10" xfId="1" quotePrefix="1" applyBorder="1"/>
    <xf numFmtId="0" fontId="3" fillId="0" borderId="12" xfId="1" quotePrefix="1" applyBorder="1"/>
    <xf numFmtId="2" fontId="3" fillId="0" borderId="45" xfId="1" applyNumberFormat="1" applyBorder="1" applyAlignment="1">
      <alignment horizontal="center"/>
    </xf>
    <xf numFmtId="0" fontId="3" fillId="0" borderId="28" xfId="1" applyBorder="1"/>
    <xf numFmtId="0" fontId="0" fillId="2" borderId="5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3" fillId="0" borderId="32" xfId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Border="1" applyAlignment="1">
      <alignment horizontal="center"/>
    </xf>
    <xf numFmtId="2" fontId="3" fillId="0" borderId="32" xfId="1" applyNumberFormat="1" applyBorder="1" applyAlignment="1">
      <alignment horizontal="center"/>
    </xf>
    <xf numFmtId="0" fontId="0" fillId="0" borderId="21" xfId="0" applyNumberFormat="1" applyBorder="1"/>
    <xf numFmtId="0" fontId="0" fillId="2" borderId="2" xfId="0" applyNumberFormat="1" applyFill="1" applyBorder="1"/>
    <xf numFmtId="0" fontId="0" fillId="2" borderId="5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0" fillId="0" borderId="0" xfId="0" applyNumberFormat="1" applyBorder="1"/>
    <xf numFmtId="0" fontId="0" fillId="2" borderId="6" xfId="0" applyNumberFormat="1" applyFill="1" applyBorder="1"/>
    <xf numFmtId="0" fontId="0" fillId="0" borderId="21" xfId="0" applyNumberFormat="1" applyFill="1" applyBorder="1"/>
    <xf numFmtId="164" fontId="0" fillId="0" borderId="6" xfId="0" applyNumberForma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6" xfId="0" applyNumberFormat="1" applyBorder="1"/>
    <xf numFmtId="165" fontId="0" fillId="0" borderId="21" xfId="0" applyNumberFormat="1" applyBorder="1"/>
    <xf numFmtId="165" fontId="0" fillId="0" borderId="27" xfId="0" applyNumberFormat="1" applyBorder="1"/>
    <xf numFmtId="165" fontId="0" fillId="0" borderId="28" xfId="0" applyNumberFormat="1" applyBorder="1"/>
    <xf numFmtId="165" fontId="0" fillId="0" borderId="0" xfId="0" applyNumberFormat="1"/>
    <xf numFmtId="165" fontId="0" fillId="2" borderId="3" xfId="0" applyNumberFormat="1" applyFill="1" applyBorder="1"/>
    <xf numFmtId="165" fontId="0" fillId="2" borderId="4" xfId="0" applyNumberFormat="1" applyFill="1" applyBorder="1"/>
    <xf numFmtId="165" fontId="0" fillId="0" borderId="22" xfId="0" applyNumberFormat="1" applyBorder="1"/>
    <xf numFmtId="165" fontId="0" fillId="2" borderId="6" xfId="0" applyNumberFormat="1" applyFill="1" applyBorder="1"/>
    <xf numFmtId="165" fontId="0" fillId="0" borderId="29" xfId="0" applyNumberFormat="1" applyBorder="1"/>
    <xf numFmtId="165" fontId="0" fillId="2" borderId="22" xfId="0" applyNumberFormat="1" applyFill="1" applyBorder="1"/>
    <xf numFmtId="165" fontId="0" fillId="2" borderId="21" xfId="0" applyNumberFormat="1" applyFill="1" applyBorder="1"/>
    <xf numFmtId="165" fontId="0" fillId="2" borderId="27" xfId="0" applyNumberFormat="1" applyFill="1" applyBorder="1"/>
    <xf numFmtId="165" fontId="0" fillId="0" borderId="46" xfId="0" applyNumberFormat="1" applyBorder="1"/>
    <xf numFmtId="165" fontId="0" fillId="2" borderId="28" xfId="0" applyNumberFormat="1" applyFill="1" applyBorder="1"/>
    <xf numFmtId="0" fontId="0" fillId="0" borderId="23" xfId="0" applyNumberFormat="1" applyBorder="1"/>
    <xf numFmtId="165" fontId="0" fillId="2" borderId="24" xfId="0" applyNumberFormat="1" applyFill="1" applyBorder="1"/>
    <xf numFmtId="165" fontId="0" fillId="2" borderId="46" xfId="0" applyNumberFormat="1" applyFill="1" applyBorder="1"/>
    <xf numFmtId="0" fontId="5" fillId="0" borderId="1" xfId="1" applyFont="1" applyBorder="1"/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7" xfId="1" quotePrefix="1" applyBorder="1"/>
    <xf numFmtId="2" fontId="0" fillId="0" borderId="32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Production</a:t>
            </a:r>
            <a:r>
              <a:rPr lang="en-US" baseline="0"/>
              <a:t> Times</a:t>
            </a:r>
            <a:endParaRPr lang="en-US"/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7050868641419825"/>
          <c:y val="0.14136705134080466"/>
          <c:w val="0.69873959303474165"/>
          <c:h val="0.5330567012456775"/>
        </c:manualLayout>
      </c:layout>
      <c:bar3DChart>
        <c:barDir val="col"/>
        <c:grouping val="clustered"/>
        <c:ser>
          <c:idx val="0"/>
          <c:order val="0"/>
          <c:tx>
            <c:v>Duration</c:v>
          </c:tx>
          <c:cat>
            <c:strRef>
              <c:f>'Total Time'!$C$3:$C$9</c:f>
              <c:strCache>
                <c:ptCount val="7"/>
                <c:pt idx="0">
                  <c:v>Printer</c:v>
                </c:pt>
                <c:pt idx="1">
                  <c:v>Setup Pick and Place</c:v>
                </c:pt>
                <c:pt idx="2">
                  <c:v>Run Pick and Place (First Board)</c:v>
                </c:pt>
                <c:pt idx="3">
                  <c:v>Manual First Off</c:v>
                </c:pt>
                <c:pt idx="4">
                  <c:v>Run Pick and Place</c:v>
                </c:pt>
                <c:pt idx="5">
                  <c:v>Reflow</c:v>
                </c:pt>
                <c:pt idx="6">
                  <c:v>AOI</c:v>
                </c:pt>
              </c:strCache>
            </c:strRef>
          </c:cat>
          <c:val>
            <c:numRef>
              <c:f>'Total Time'!$D$3:$D$9</c:f>
              <c:numCache>
                <c:formatCode>[$-F400]h:mm:ss\ AM/PM</c:formatCode>
                <c:ptCount val="7"/>
                <c:pt idx="0">
                  <c:v>5.7638888888888885E-2</c:v>
                </c:pt>
                <c:pt idx="1">
                  <c:v>1.9444444444444445E-2</c:v>
                </c:pt>
                <c:pt idx="2">
                  <c:v>1.0416666666666666E-2</c:v>
                </c:pt>
                <c:pt idx="3">
                  <c:v>1.1805555555555555E-2</c:v>
                </c:pt>
                <c:pt idx="4">
                  <c:v>0.28194444444444444</c:v>
                </c:pt>
                <c:pt idx="5">
                  <c:v>1.0416666666666666E-2</c:v>
                </c:pt>
                <c:pt idx="6">
                  <c:v>1.1805555555555555E-2</c:v>
                </c:pt>
              </c:numCache>
            </c:numRef>
          </c:val>
        </c:ser>
        <c:shape val="box"/>
        <c:axId val="73356800"/>
        <c:axId val="73367552"/>
        <c:axId val="0"/>
      </c:bar3DChart>
      <c:catAx>
        <c:axId val="73356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Operations</a:t>
                </a:r>
              </a:p>
            </c:rich>
          </c:tx>
          <c:layout/>
        </c:title>
        <c:majorTickMark val="none"/>
        <c:tickLblPos val="nextTo"/>
        <c:crossAx val="73367552"/>
        <c:crosses val="autoZero"/>
        <c:auto val="1"/>
        <c:lblAlgn val="ctr"/>
        <c:lblOffset val="100"/>
      </c:catAx>
      <c:valAx>
        <c:axId val="73367552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</a:t>
                </a:r>
              </a:p>
            </c:rich>
          </c:tx>
          <c:layout/>
        </c:title>
        <c:numFmt formatCode="[$-F400]h:mm:ss\ AM/PM" sourceLinked="0"/>
        <c:tickLblPos val="nextTo"/>
        <c:crossAx val="73356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Production</a:t>
            </a:r>
            <a:r>
              <a:rPr lang="en-US" baseline="0"/>
              <a:t> Times</a:t>
            </a:r>
            <a:endParaRPr lang="en-US"/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7050868641419831"/>
          <c:y val="0.14136705134080471"/>
          <c:w val="0.69873959303474165"/>
          <c:h val="0.5330567012456775"/>
        </c:manualLayout>
      </c:layout>
      <c:bar3DChart>
        <c:barDir val="col"/>
        <c:grouping val="clustered"/>
        <c:ser>
          <c:idx val="0"/>
          <c:order val="0"/>
          <c:cat>
            <c:strRef>
              <c:f>'Total Time'!$C$25:$C$31</c:f>
              <c:strCache>
                <c:ptCount val="7"/>
                <c:pt idx="0">
                  <c:v>Printer</c:v>
                </c:pt>
                <c:pt idx="1">
                  <c:v>Setup Pick and Place</c:v>
                </c:pt>
                <c:pt idx="2">
                  <c:v>Run Pick and Place (First Board)</c:v>
                </c:pt>
                <c:pt idx="3">
                  <c:v>Manual First Off</c:v>
                </c:pt>
                <c:pt idx="4">
                  <c:v>Run Pick and Place</c:v>
                </c:pt>
                <c:pt idx="5">
                  <c:v>Reflow</c:v>
                </c:pt>
                <c:pt idx="6">
                  <c:v>AOI</c:v>
                </c:pt>
              </c:strCache>
            </c:strRef>
          </c:cat>
          <c:val>
            <c:numRef>
              <c:f>'Total Time'!$D$25:$D$31</c:f>
              <c:numCache>
                <c:formatCode>[$-F400]h:mm:ss\ AM/PM</c:formatCode>
                <c:ptCount val="7"/>
                <c:pt idx="0">
                  <c:v>4.1666666666666664E-2</c:v>
                </c:pt>
                <c:pt idx="1">
                  <c:v>3.472222222222222E-3</c:v>
                </c:pt>
                <c:pt idx="2">
                  <c:v>1.0416666666666666E-2</c:v>
                </c:pt>
                <c:pt idx="3">
                  <c:v>0</c:v>
                </c:pt>
                <c:pt idx="4">
                  <c:v>0</c:v>
                </c:pt>
                <c:pt idx="5">
                  <c:v>1.0416666666666666E-2</c:v>
                </c:pt>
                <c:pt idx="6">
                  <c:v>0</c:v>
                </c:pt>
              </c:numCache>
            </c:numRef>
          </c:val>
        </c:ser>
        <c:shape val="box"/>
        <c:axId val="73142656"/>
        <c:axId val="73144576"/>
        <c:axId val="0"/>
      </c:bar3DChart>
      <c:catAx>
        <c:axId val="73142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Operations</a:t>
                </a:r>
              </a:p>
            </c:rich>
          </c:tx>
          <c:layout/>
        </c:title>
        <c:majorTickMark val="none"/>
        <c:tickLblPos val="nextTo"/>
        <c:crossAx val="73144576"/>
        <c:crosses val="autoZero"/>
        <c:auto val="1"/>
        <c:lblAlgn val="ctr"/>
        <c:lblOffset val="100"/>
      </c:catAx>
      <c:valAx>
        <c:axId val="73144576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</a:t>
                </a:r>
              </a:p>
            </c:rich>
          </c:tx>
          <c:layout/>
        </c:title>
        <c:numFmt formatCode="[$-F400]h:mm:ss\ AM/PM" sourceLinked="0"/>
        <c:tickLblPos val="nextTo"/>
        <c:crossAx val="73142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28575</xdr:rowOff>
    </xdr:from>
    <xdr:to>
      <xdr:col>6</xdr:col>
      <xdr:colOff>371475</xdr:colOff>
      <xdr:row>22</xdr:row>
      <xdr:rowOff>104775</xdr:rowOff>
    </xdr:to>
    <xdr:sp macro="" textlink="">
      <xdr:nvSpPr>
        <xdr:cNvPr id="2" name="TextBox 1"/>
        <xdr:cNvSpPr txBox="1"/>
      </xdr:nvSpPr>
      <xdr:spPr>
        <a:xfrm>
          <a:off x="647700" y="3105150"/>
          <a:ext cx="4143375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Input the board information to produce a Gantt chart of production for the next month.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1</xdr:row>
      <xdr:rowOff>0</xdr:rowOff>
    </xdr:from>
    <xdr:to>
      <xdr:col>15</xdr:col>
      <xdr:colOff>57150</xdr:colOff>
      <xdr:row>16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23</xdr:row>
      <xdr:rowOff>0</xdr:rowOff>
    </xdr:from>
    <xdr:to>
      <xdr:col>15</xdr:col>
      <xdr:colOff>76201</xdr:colOff>
      <xdr:row>38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n/AppData/Roaming/Microsoft/Excel/Users/Don/Documents/critical-path-metho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M"/>
      <sheetName val="Holidays"/>
      <sheetName val="TermsOfUse"/>
    </sheetNames>
    <sheetDataSet>
      <sheetData sheetId="0">
        <row r="9">
          <cell r="EE9" t="str">
            <v>ES</v>
          </cell>
        </row>
      </sheetData>
      <sheetData sheetId="1">
        <row r="10">
          <cell r="A10" t="str">
            <v>Date</v>
          </cell>
        </row>
        <row r="11">
          <cell r="A11">
            <v>39814</v>
          </cell>
        </row>
        <row r="12">
          <cell r="A12">
            <v>40544</v>
          </cell>
        </row>
        <row r="13">
          <cell r="A13">
            <v>40172</v>
          </cell>
        </row>
        <row r="14">
          <cell r="A14">
            <v>40537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7:R14"/>
  <sheetViews>
    <sheetView workbookViewId="0">
      <selection activeCell="L21" sqref="L21"/>
    </sheetView>
  </sheetViews>
  <sheetFormatPr defaultRowHeight="15"/>
  <cols>
    <col min="3" max="3" width="10.5703125" bestFit="1" customWidth="1"/>
    <col min="4" max="4" width="16" bestFit="1" customWidth="1"/>
    <col min="5" max="5" width="8.5703125" bestFit="1" customWidth="1"/>
    <col min="6" max="6" width="12.85546875" bestFit="1" customWidth="1"/>
    <col min="7" max="7" width="13.85546875" bestFit="1" customWidth="1"/>
    <col min="8" max="8" width="12.5703125" bestFit="1" customWidth="1"/>
    <col min="9" max="9" width="7.28515625" bestFit="1" customWidth="1"/>
    <col min="11" max="11" width="10.140625" bestFit="1" customWidth="1"/>
    <col min="12" max="12" width="8.85546875" bestFit="1" customWidth="1"/>
    <col min="13" max="13" width="15.5703125" bestFit="1" customWidth="1"/>
    <col min="14" max="14" width="8.5703125" bestFit="1" customWidth="1"/>
    <col min="15" max="15" width="12.85546875" bestFit="1" customWidth="1"/>
    <col min="16" max="16" width="13.85546875" bestFit="1" customWidth="1"/>
    <col min="17" max="17" width="12.5703125" bestFit="1" customWidth="1"/>
    <col min="18" max="18" width="7.28515625" bestFit="1" customWidth="1"/>
  </cols>
  <sheetData>
    <row r="7" spans="2:18" ht="15.75" thickBot="1"/>
    <row r="8" spans="2:18" ht="15.75" thickBot="1">
      <c r="B8" s="134" t="s">
        <v>60</v>
      </c>
      <c r="C8" s="135"/>
      <c r="D8" s="135"/>
      <c r="E8" s="135"/>
      <c r="F8" s="135"/>
      <c r="G8" s="135"/>
      <c r="H8" s="135"/>
      <c r="I8" s="136"/>
      <c r="K8" s="134" t="s">
        <v>61</v>
      </c>
      <c r="L8" s="135"/>
      <c r="M8" s="135"/>
      <c r="N8" s="135"/>
      <c r="O8" s="135"/>
      <c r="P8" s="135"/>
      <c r="Q8" s="135"/>
      <c r="R8" s="136"/>
    </row>
    <row r="9" spans="2:18" ht="15.75" thickBot="1">
      <c r="B9" s="55" t="s">
        <v>53</v>
      </c>
      <c r="C9" s="51" t="s">
        <v>54</v>
      </c>
      <c r="D9" s="51" t="s">
        <v>55</v>
      </c>
      <c r="E9" s="52" t="s">
        <v>31</v>
      </c>
      <c r="F9" s="53" t="s">
        <v>38</v>
      </c>
      <c r="G9" s="52" t="s">
        <v>16</v>
      </c>
      <c r="H9" s="54" t="s">
        <v>15</v>
      </c>
      <c r="I9" s="52" t="s">
        <v>52</v>
      </c>
      <c r="K9" s="55" t="s">
        <v>53</v>
      </c>
      <c r="L9" s="51" t="s">
        <v>54</v>
      </c>
      <c r="M9" s="51" t="s">
        <v>55</v>
      </c>
      <c r="N9" s="52" t="s">
        <v>31</v>
      </c>
      <c r="O9" s="53" t="s">
        <v>38</v>
      </c>
      <c r="P9" s="52" t="s">
        <v>16</v>
      </c>
      <c r="Q9" s="54" t="s">
        <v>15</v>
      </c>
      <c r="R9" s="52" t="s">
        <v>52</v>
      </c>
    </row>
    <row r="10" spans="2:18">
      <c r="B10" s="9">
        <v>34</v>
      </c>
      <c r="C10" s="56">
        <v>23</v>
      </c>
      <c r="D10" s="49">
        <v>23</v>
      </c>
      <c r="E10" s="50" t="s">
        <v>78</v>
      </c>
      <c r="F10" s="9" t="s">
        <v>78</v>
      </c>
      <c r="G10" s="9">
        <v>20</v>
      </c>
      <c r="H10" s="9">
        <v>1</v>
      </c>
      <c r="I10" s="9">
        <v>2</v>
      </c>
      <c r="K10" s="9">
        <f>B10</f>
        <v>34</v>
      </c>
      <c r="L10" s="56">
        <f>C10</f>
        <v>23</v>
      </c>
      <c r="M10" s="49">
        <v>23</v>
      </c>
      <c r="N10" s="50" t="str">
        <f>E10</f>
        <v>Yes</v>
      </c>
      <c r="O10" s="9" t="str">
        <f>F10</f>
        <v>Yes</v>
      </c>
      <c r="P10" s="9">
        <v>12</v>
      </c>
      <c r="Q10" s="9">
        <v>1</v>
      </c>
      <c r="R10" s="9">
        <v>10</v>
      </c>
    </row>
    <row r="11" spans="2:18">
      <c r="B11" s="1"/>
      <c r="C11" s="27"/>
      <c r="D11" s="26"/>
      <c r="E11" s="104"/>
      <c r="F11" s="1"/>
      <c r="G11" s="1"/>
      <c r="H11" s="1"/>
      <c r="I11" s="1"/>
      <c r="K11" s="9">
        <f t="shared" ref="K11:K14" si="0">B11</f>
        <v>0</v>
      </c>
      <c r="L11" s="56">
        <f t="shared" ref="L11:L14" si="1">C11</f>
        <v>0</v>
      </c>
      <c r="M11" s="26"/>
      <c r="N11" s="50">
        <f t="shared" ref="N11:N14" si="2">E11</f>
        <v>0</v>
      </c>
      <c r="O11" s="9">
        <f t="shared" ref="O11:O14" si="3">F11</f>
        <v>0</v>
      </c>
      <c r="P11" s="1"/>
      <c r="Q11" s="1"/>
      <c r="R11" s="1"/>
    </row>
    <row r="12" spans="2:18">
      <c r="B12" s="1"/>
      <c r="C12" s="27"/>
      <c r="D12" s="26"/>
      <c r="E12" s="104"/>
      <c r="F12" s="1"/>
      <c r="G12" s="1"/>
      <c r="H12" s="1"/>
      <c r="I12" s="1"/>
      <c r="K12" s="9">
        <f t="shared" si="0"/>
        <v>0</v>
      </c>
      <c r="L12" s="56">
        <f t="shared" si="1"/>
        <v>0</v>
      </c>
      <c r="M12" s="26"/>
      <c r="N12" s="50">
        <f t="shared" si="2"/>
        <v>0</v>
      </c>
      <c r="O12" s="9">
        <f t="shared" si="3"/>
        <v>0</v>
      </c>
      <c r="P12" s="1"/>
      <c r="Q12" s="1"/>
      <c r="R12" s="1"/>
    </row>
    <row r="13" spans="2:18">
      <c r="B13" s="1"/>
      <c r="C13" s="27"/>
      <c r="D13" s="26"/>
      <c r="E13" s="104"/>
      <c r="F13" s="1"/>
      <c r="G13" s="1"/>
      <c r="H13" s="1"/>
      <c r="I13" s="1"/>
      <c r="K13" s="9">
        <f t="shared" si="0"/>
        <v>0</v>
      </c>
      <c r="L13" s="56">
        <f t="shared" si="1"/>
        <v>0</v>
      </c>
      <c r="M13" s="26"/>
      <c r="N13" s="50">
        <f t="shared" si="2"/>
        <v>0</v>
      </c>
      <c r="O13" s="9">
        <f t="shared" si="3"/>
        <v>0</v>
      </c>
      <c r="P13" s="1"/>
      <c r="Q13" s="1"/>
      <c r="R13" s="1"/>
    </row>
    <row r="14" spans="2:18">
      <c r="B14" s="1"/>
      <c r="C14" s="27"/>
      <c r="D14" s="26"/>
      <c r="E14" s="104"/>
      <c r="F14" s="1"/>
      <c r="G14" s="1"/>
      <c r="H14" s="1"/>
      <c r="I14" s="1"/>
      <c r="K14" s="9">
        <f t="shared" si="0"/>
        <v>0</v>
      </c>
      <c r="L14" s="56">
        <f t="shared" si="1"/>
        <v>0</v>
      </c>
      <c r="M14" s="26"/>
      <c r="N14" s="50">
        <f t="shared" si="2"/>
        <v>0</v>
      </c>
      <c r="O14" s="9">
        <f t="shared" si="3"/>
        <v>0</v>
      </c>
      <c r="P14" s="1"/>
      <c r="Q14" s="1"/>
      <c r="R14" s="1"/>
    </row>
  </sheetData>
  <sheetProtection selectLockedCells="1"/>
  <mergeCells count="2">
    <mergeCell ref="B8:I8"/>
    <mergeCell ref="K8:R8"/>
  </mergeCells>
  <pageMargins left="0.7" right="0.7" top="0.75" bottom="0.75" header="0.3" footer="0.3"/>
  <pageSetup paperSize="9" orientation="portrait" verticalDpi="0" r:id="rId1"/>
  <drawing r:id="rId2"/>
  <legacyDrawing r:id="rId3"/>
  <controls>
    <control shapeId="2054" r:id="rId4" name="Clear2"/>
    <control shapeId="2053" r:id="rId5" name="Clear1"/>
    <control shapeId="2052" r:id="rId6" name="CommandButton1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Q78"/>
  <sheetViews>
    <sheetView topLeftCell="A34" zoomScale="70" zoomScaleNormal="70" workbookViewId="0">
      <selection activeCell="G53" sqref="G53"/>
    </sheetView>
  </sheetViews>
  <sheetFormatPr defaultRowHeight="15"/>
  <cols>
    <col min="2" max="2" width="18.85546875" bestFit="1" customWidth="1"/>
    <col min="3" max="3" width="25.5703125" bestFit="1" customWidth="1"/>
    <col min="4" max="4" width="33" bestFit="1" customWidth="1"/>
    <col min="5" max="6" width="32.85546875" bestFit="1" customWidth="1"/>
    <col min="7" max="7" width="33.140625" bestFit="1" customWidth="1"/>
    <col min="8" max="8" width="31.140625" bestFit="1" customWidth="1"/>
    <col min="9" max="9" width="26.85546875" bestFit="1" customWidth="1"/>
    <col min="10" max="10" width="23.5703125" bestFit="1" customWidth="1"/>
    <col min="11" max="11" width="16.7109375" bestFit="1" customWidth="1"/>
    <col min="12" max="13" width="14" bestFit="1" customWidth="1"/>
    <col min="14" max="14" width="7.85546875" bestFit="1" customWidth="1"/>
    <col min="15" max="15" width="20.7109375" bestFit="1" customWidth="1"/>
    <col min="16" max="16" width="10.7109375" bestFit="1" customWidth="1"/>
    <col min="17" max="17" width="14.7109375" bestFit="1" customWidth="1"/>
  </cols>
  <sheetData>
    <row r="2" spans="2:11">
      <c r="B2" s="2" t="s">
        <v>0</v>
      </c>
    </row>
    <row r="4" spans="2:11">
      <c r="J4" s="3"/>
    </row>
    <row r="8" spans="2:11" ht="15.75" thickBot="1"/>
    <row r="9" spans="2:11" ht="15.75" thickBot="1">
      <c r="C9" s="137" t="s">
        <v>1</v>
      </c>
      <c r="D9" s="138"/>
      <c r="E9" s="138"/>
      <c r="F9" s="138"/>
      <c r="G9" s="138"/>
      <c r="H9" s="138"/>
      <c r="I9" s="138"/>
      <c r="J9" s="138"/>
      <c r="K9" s="139"/>
    </row>
    <row r="10" spans="2:11" ht="15.75" thickBot="1">
      <c r="C10" s="7" t="s">
        <v>53</v>
      </c>
      <c r="D10" s="6" t="s">
        <v>57</v>
      </c>
      <c r="E10" s="6" t="s">
        <v>62</v>
      </c>
      <c r="F10" s="6" t="s">
        <v>6</v>
      </c>
      <c r="G10" s="6" t="s">
        <v>7</v>
      </c>
      <c r="H10" s="6" t="s">
        <v>9</v>
      </c>
      <c r="I10" s="6" t="s">
        <v>3</v>
      </c>
      <c r="J10" s="6" t="s">
        <v>8</v>
      </c>
      <c r="K10" s="48" t="s">
        <v>31</v>
      </c>
    </row>
    <row r="11" spans="2:11">
      <c r="C11" s="9">
        <f>'Data Input'!B14</f>
        <v>0</v>
      </c>
      <c r="D11" s="26">
        <f>'Data Input'!D14</f>
        <v>0</v>
      </c>
      <c r="E11" s="27">
        <f>'Data Input'!C14</f>
        <v>0</v>
      </c>
      <c r="F11" s="1">
        <v>60</v>
      </c>
      <c r="G11" s="1">
        <v>60</v>
      </c>
      <c r="H11" s="4">
        <f>((D11*G11))/60</f>
        <v>0</v>
      </c>
      <c r="I11" s="4" t="e">
        <f>H11/E11</f>
        <v>#DIV/0!</v>
      </c>
      <c r="J11" s="5">
        <f>TIME(0,F11,(G11*E11))</f>
        <v>4.1666666666666664E-2</v>
      </c>
      <c r="K11" s="76">
        <f>'Data Input'!R14</f>
        <v>0</v>
      </c>
    </row>
    <row r="15" spans="2:11">
      <c r="B15" s="33"/>
      <c r="C15" s="33"/>
    </row>
    <row r="16" spans="2:11" ht="15.75" thickBot="1">
      <c r="B16" s="33"/>
      <c r="C16" s="33"/>
    </row>
    <row r="17" spans="2:17" ht="15.75" thickBot="1">
      <c r="B17" s="33"/>
      <c r="C17" s="33"/>
      <c r="D17" s="137" t="s">
        <v>11</v>
      </c>
      <c r="E17" s="138"/>
      <c r="F17" s="138"/>
      <c r="G17" s="138"/>
      <c r="H17" s="139"/>
    </row>
    <row r="18" spans="2:17" ht="15.75" thickBot="1">
      <c r="B18" s="33"/>
      <c r="C18" s="33"/>
      <c r="D18" s="48" t="s">
        <v>12</v>
      </c>
      <c r="E18" s="48" t="s">
        <v>6</v>
      </c>
      <c r="F18" s="48" t="s">
        <v>13</v>
      </c>
      <c r="G18" s="48" t="s">
        <v>14</v>
      </c>
      <c r="H18" s="48" t="s">
        <v>5</v>
      </c>
      <c r="I18" s="8"/>
    </row>
    <row r="19" spans="2:17">
      <c r="D19" s="9">
        <f>E11</f>
        <v>0</v>
      </c>
      <c r="E19" s="9">
        <v>5</v>
      </c>
      <c r="F19" s="9">
        <v>60</v>
      </c>
      <c r="G19" s="9">
        <f>(F19*D19)/60</f>
        <v>0</v>
      </c>
      <c r="H19" s="47">
        <f>TIME(0,E19,(F19*D19))</f>
        <v>3.472222222222222E-3</v>
      </c>
    </row>
    <row r="24" spans="2:17" ht="15.75" thickBot="1"/>
    <row r="25" spans="2:17" ht="15.75" thickBot="1">
      <c r="D25" s="137" t="s">
        <v>48</v>
      </c>
      <c r="E25" s="138"/>
      <c r="F25" s="138"/>
      <c r="G25" s="138"/>
      <c r="H25" s="138"/>
      <c r="I25" s="139"/>
    </row>
    <row r="26" spans="2:17" ht="15.75" thickBot="1">
      <c r="D26" s="144" t="s">
        <v>26</v>
      </c>
      <c r="E26" s="145"/>
      <c r="F26" s="145"/>
      <c r="G26" s="145"/>
      <c r="H26" s="145"/>
      <c r="I26" s="145"/>
    </row>
    <row r="27" spans="2:17">
      <c r="D27" s="6" t="s">
        <v>2</v>
      </c>
      <c r="E27" s="16" t="s">
        <v>56</v>
      </c>
      <c r="F27" s="15" t="s">
        <v>58</v>
      </c>
      <c r="G27" s="15" t="s">
        <v>15</v>
      </c>
      <c r="H27" s="15" t="s">
        <v>16</v>
      </c>
      <c r="I27" s="17" t="s">
        <v>17</v>
      </c>
    </row>
    <row r="28" spans="2:17">
      <c r="D28" s="1">
        <v>1</v>
      </c>
      <c r="E28" s="86">
        <v>1</v>
      </c>
      <c r="F28" s="26">
        <f>D11</f>
        <v>0</v>
      </c>
      <c r="G28" s="1">
        <f>'Data Input'!H14</f>
        <v>0</v>
      </c>
      <c r="H28" s="1">
        <f>'Data Input'!G14</f>
        <v>0</v>
      </c>
      <c r="I28" s="19">
        <f>'Data Input'!I14</f>
        <v>0</v>
      </c>
    </row>
    <row r="29" spans="2:17">
      <c r="D29" s="140" t="s">
        <v>27</v>
      </c>
      <c r="E29" s="141"/>
      <c r="F29" s="141"/>
      <c r="G29" s="141"/>
      <c r="H29" s="141"/>
      <c r="I29" s="141"/>
      <c r="K29" s="8"/>
      <c r="L29" s="8"/>
      <c r="M29" s="8"/>
      <c r="N29" s="8"/>
      <c r="O29" s="8"/>
      <c r="P29" s="8"/>
      <c r="Q29" s="8"/>
    </row>
    <row r="30" spans="2:17">
      <c r="D30" s="16" t="s">
        <v>4</v>
      </c>
      <c r="E30" s="82" t="s">
        <v>32</v>
      </c>
      <c r="F30" s="15" t="s">
        <v>63</v>
      </c>
      <c r="G30" s="15" t="s">
        <v>21</v>
      </c>
      <c r="H30" s="15" t="s">
        <v>22</v>
      </c>
      <c r="I30" s="20" t="s">
        <v>23</v>
      </c>
    </row>
    <row r="31" spans="2:17">
      <c r="D31" s="18">
        <v>15</v>
      </c>
      <c r="E31" s="83">
        <f>F31*E28</f>
        <v>30</v>
      </c>
      <c r="F31" s="1">
        <f>(G31+H31+I31)</f>
        <v>30</v>
      </c>
      <c r="G31" s="1">
        <v>10</v>
      </c>
      <c r="H31" s="1">
        <v>10</v>
      </c>
      <c r="I31" s="21">
        <v>10</v>
      </c>
    </row>
    <row r="32" spans="2:17">
      <c r="D32" s="142" t="s">
        <v>28</v>
      </c>
      <c r="E32" s="143"/>
      <c r="F32" s="143"/>
      <c r="G32" s="143"/>
      <c r="H32" s="143"/>
      <c r="I32" s="143"/>
    </row>
    <row r="33" spans="4:10">
      <c r="D33" s="15" t="s">
        <v>64</v>
      </c>
      <c r="E33" s="82" t="s">
        <v>18</v>
      </c>
      <c r="F33" s="15" t="s">
        <v>19</v>
      </c>
      <c r="G33" s="15" t="s">
        <v>20</v>
      </c>
      <c r="H33" s="15" t="s">
        <v>9</v>
      </c>
      <c r="I33" s="17" t="s">
        <v>3</v>
      </c>
    </row>
    <row r="34" spans="4:10" ht="15.75" thickBot="1">
      <c r="D34" s="1">
        <f>3600/F31</f>
        <v>120</v>
      </c>
      <c r="E34" s="84">
        <f>3600/G31</f>
        <v>360</v>
      </c>
      <c r="F34" s="22">
        <f>3600/H31</f>
        <v>360</v>
      </c>
      <c r="G34" s="23">
        <f>3600/I31</f>
        <v>360</v>
      </c>
      <c r="H34" s="23">
        <f>((E34+F34+G34)/3)</f>
        <v>360</v>
      </c>
      <c r="I34" s="24">
        <f>3600/E31</f>
        <v>120</v>
      </c>
      <c r="J34" s="8"/>
    </row>
    <row r="35" spans="4:10" ht="15.75" thickBot="1">
      <c r="D35" s="85" t="s">
        <v>29</v>
      </c>
    </row>
    <row r="36" spans="4:10">
      <c r="D36" s="6" t="s">
        <v>5</v>
      </c>
    </row>
    <row r="37" spans="4:10" ht="15.75" thickBot="1">
      <c r="D37" s="25">
        <f>TIME(,(1/(I34/D28)*60)+D31,)</f>
        <v>1.0416666666666666E-2</v>
      </c>
    </row>
    <row r="38" spans="4:10">
      <c r="I38" s="8"/>
    </row>
    <row r="39" spans="4:10">
      <c r="I39" s="14"/>
    </row>
    <row r="42" spans="4:10" ht="15.75" thickBot="1"/>
    <row r="43" spans="4:10" ht="15.75" thickBot="1">
      <c r="D43" s="137" t="s">
        <v>30</v>
      </c>
      <c r="E43" s="138"/>
      <c r="F43" s="138"/>
      <c r="G43" s="138"/>
      <c r="H43" s="138"/>
      <c r="I43" s="138"/>
      <c r="J43" s="139"/>
    </row>
    <row r="44" spans="4:10">
      <c r="D44" s="6" t="s">
        <v>31</v>
      </c>
      <c r="E44" s="6" t="s">
        <v>74</v>
      </c>
      <c r="F44" s="6" t="s">
        <v>57</v>
      </c>
      <c r="G44" s="6" t="s">
        <v>4</v>
      </c>
      <c r="H44" s="6" t="s">
        <v>32</v>
      </c>
      <c r="I44" s="6" t="s">
        <v>3</v>
      </c>
      <c r="J44" s="6" t="s">
        <v>5</v>
      </c>
    </row>
    <row r="45" spans="4:10">
      <c r="D45" s="29">
        <f>K11</f>
        <v>0</v>
      </c>
      <c r="E45" s="27">
        <f>C11</f>
        <v>0</v>
      </c>
      <c r="F45" s="26">
        <f>D11</f>
        <v>0</v>
      </c>
      <c r="G45" s="1">
        <v>30</v>
      </c>
      <c r="H45" s="1">
        <v>30</v>
      </c>
      <c r="I45" s="1">
        <f>3600/H45</f>
        <v>120</v>
      </c>
      <c r="J45" s="5">
        <f>TIME(,,H45*E45)</f>
        <v>0</v>
      </c>
    </row>
    <row r="49" spans="4:9" ht="15.75" thickBot="1"/>
    <row r="50" spans="4:9" ht="15.75" thickBot="1">
      <c r="D50" s="137" t="s">
        <v>76</v>
      </c>
      <c r="E50" s="138"/>
      <c r="F50" s="138"/>
      <c r="G50" s="138"/>
      <c r="H50" s="138"/>
      <c r="I50" s="139"/>
    </row>
    <row r="51" spans="4:9" ht="15.75" thickBot="1">
      <c r="D51" s="144" t="s">
        <v>26</v>
      </c>
      <c r="E51" s="145"/>
      <c r="F51" s="145"/>
      <c r="G51" s="145"/>
      <c r="H51" s="145"/>
      <c r="I51" s="145"/>
    </row>
    <row r="52" spans="4:9">
      <c r="D52" s="6" t="s">
        <v>2</v>
      </c>
      <c r="E52" s="16" t="s">
        <v>56</v>
      </c>
      <c r="F52" s="15" t="s">
        <v>58</v>
      </c>
      <c r="G52" s="15" t="s">
        <v>15</v>
      </c>
      <c r="H52" s="15" t="s">
        <v>16</v>
      </c>
      <c r="I52" s="17" t="s">
        <v>17</v>
      </c>
    </row>
    <row r="53" spans="4:9">
      <c r="D53" s="1">
        <f>C11</f>
        <v>0</v>
      </c>
      <c r="E53" s="86">
        <f>E11</f>
        <v>0</v>
      </c>
      <c r="F53" s="26">
        <f>D11</f>
        <v>0</v>
      </c>
      <c r="G53" s="1">
        <f>G28</f>
        <v>0</v>
      </c>
      <c r="H53" s="1">
        <f>H28</f>
        <v>0</v>
      </c>
      <c r="I53" s="19">
        <f>I28</f>
        <v>0</v>
      </c>
    </row>
    <row r="54" spans="4:9">
      <c r="D54" s="140" t="s">
        <v>27</v>
      </c>
      <c r="E54" s="141"/>
      <c r="F54" s="141"/>
      <c r="G54" s="141"/>
      <c r="H54" s="141"/>
      <c r="I54" s="141"/>
    </row>
    <row r="55" spans="4:9">
      <c r="D55" s="16" t="s">
        <v>4</v>
      </c>
      <c r="E55" s="82" t="s">
        <v>32</v>
      </c>
      <c r="F55" s="15" t="s">
        <v>63</v>
      </c>
      <c r="G55" s="15" t="s">
        <v>21</v>
      </c>
      <c r="H55" s="15" t="s">
        <v>22</v>
      </c>
      <c r="I55" s="20" t="s">
        <v>23</v>
      </c>
    </row>
    <row r="56" spans="4:9">
      <c r="D56" s="18">
        <v>15</v>
      </c>
      <c r="E56" s="83">
        <f>F56*E53</f>
        <v>0</v>
      </c>
      <c r="F56" s="1">
        <f>(G56+H56+I56)</f>
        <v>30</v>
      </c>
      <c r="G56" s="1">
        <v>10</v>
      </c>
      <c r="H56" s="1">
        <v>10</v>
      </c>
      <c r="I56" s="21">
        <v>10</v>
      </c>
    </row>
    <row r="57" spans="4:9">
      <c r="D57" s="142" t="s">
        <v>28</v>
      </c>
      <c r="E57" s="143"/>
      <c r="F57" s="143"/>
      <c r="G57" s="143"/>
      <c r="H57" s="143"/>
      <c r="I57" s="143"/>
    </row>
    <row r="58" spans="4:9">
      <c r="D58" s="15" t="s">
        <v>64</v>
      </c>
      <c r="E58" s="82" t="s">
        <v>18</v>
      </c>
      <c r="F58" s="15" t="s">
        <v>19</v>
      </c>
      <c r="G58" s="15" t="s">
        <v>20</v>
      </c>
      <c r="H58" s="15" t="s">
        <v>9</v>
      </c>
      <c r="I58" s="17" t="s">
        <v>3</v>
      </c>
    </row>
    <row r="59" spans="4:9" ht="15.75" thickBot="1">
      <c r="D59" s="1">
        <f>3600/F56</f>
        <v>120</v>
      </c>
      <c r="E59" s="84">
        <f>3600/G56</f>
        <v>360</v>
      </c>
      <c r="F59" s="22">
        <f>3600/H56</f>
        <v>360</v>
      </c>
      <c r="G59" s="23">
        <f>3600/I56</f>
        <v>360</v>
      </c>
      <c r="H59" s="23">
        <f>((E59+F59+G59)/3)</f>
        <v>360</v>
      </c>
      <c r="I59" s="24" t="e">
        <f>3600/E56</f>
        <v>#DIV/0!</v>
      </c>
    </row>
    <row r="60" spans="4:9" ht="15.75" thickBot="1">
      <c r="D60" s="85" t="s">
        <v>29</v>
      </c>
    </row>
    <row r="61" spans="4:9">
      <c r="D61" s="6" t="s">
        <v>5</v>
      </c>
    </row>
    <row r="62" spans="4:9" ht="15.75" thickBot="1">
      <c r="D62" s="25" t="e">
        <f>TIME(,(1/(I59/D53)*60)+D56,)</f>
        <v>#DIV/0!</v>
      </c>
    </row>
    <row r="67" spans="4:11" ht="15.75" thickBot="1"/>
    <row r="68" spans="4:11" ht="15.75" thickBot="1">
      <c r="D68" s="137" t="s">
        <v>24</v>
      </c>
      <c r="E68" s="138"/>
      <c r="F68" s="138"/>
      <c r="G68" s="138"/>
      <c r="H68" s="139"/>
    </row>
    <row r="69" spans="4:11" ht="15.75" thickBot="1">
      <c r="D69" s="7" t="s">
        <v>2</v>
      </c>
      <c r="E69" s="7" t="s">
        <v>6</v>
      </c>
      <c r="F69" s="7" t="s">
        <v>25</v>
      </c>
      <c r="G69" s="7" t="s">
        <v>3</v>
      </c>
      <c r="H69" s="7" t="s">
        <v>5</v>
      </c>
    </row>
    <row r="70" spans="4:11">
      <c r="D70" s="77">
        <f>E11</f>
        <v>0</v>
      </c>
      <c r="E70" s="9">
        <v>15</v>
      </c>
      <c r="F70" s="9">
        <v>60</v>
      </c>
      <c r="G70" s="9">
        <f>60/F70</f>
        <v>1</v>
      </c>
      <c r="H70" s="102">
        <f>TIME(((F70*D70)/60)/60,E70,)</f>
        <v>1.0416666666666666E-2</v>
      </c>
    </row>
    <row r="75" spans="4:11" ht="15.75" thickBot="1"/>
    <row r="76" spans="4:11" ht="15.75" thickBot="1">
      <c r="D76" s="127" t="s">
        <v>33</v>
      </c>
      <c r="E76" s="128"/>
      <c r="F76" s="128"/>
      <c r="G76" s="128"/>
      <c r="H76" s="128"/>
      <c r="I76" s="128"/>
      <c r="J76" s="129"/>
    </row>
    <row r="77" spans="4:11">
      <c r="D77" s="6" t="s">
        <v>31</v>
      </c>
      <c r="E77" s="6" t="s">
        <v>2</v>
      </c>
      <c r="F77" s="61" t="s">
        <v>56</v>
      </c>
      <c r="G77" s="6" t="s">
        <v>57</v>
      </c>
      <c r="H77" s="6" t="s">
        <v>4</v>
      </c>
      <c r="I77" s="6" t="s">
        <v>32</v>
      </c>
      <c r="J77" s="6" t="s">
        <v>75</v>
      </c>
      <c r="K77" s="6" t="s">
        <v>5</v>
      </c>
    </row>
    <row r="78" spans="4:11">
      <c r="D78" s="29">
        <f>K11</f>
        <v>0</v>
      </c>
      <c r="E78" s="103">
        <f>C11</f>
        <v>0</v>
      </c>
      <c r="F78" s="27">
        <f>E11</f>
        <v>0</v>
      </c>
      <c r="G78" s="26">
        <f>D11</f>
        <v>0</v>
      </c>
      <c r="H78" s="1">
        <v>30</v>
      </c>
      <c r="I78" s="1">
        <v>30</v>
      </c>
      <c r="J78" s="1">
        <f>3600/I78</f>
        <v>120</v>
      </c>
      <c r="K78" s="5">
        <f>TIME(,,I78*F78)</f>
        <v>0</v>
      </c>
    </row>
  </sheetData>
  <sheetProtection password="CECA" sheet="1" objects="1" scenarios="1"/>
  <mergeCells count="12">
    <mergeCell ref="D43:J43"/>
    <mergeCell ref="D50:I50"/>
    <mergeCell ref="D51:I51"/>
    <mergeCell ref="D54:I54"/>
    <mergeCell ref="D57:I57"/>
    <mergeCell ref="D68:H68"/>
    <mergeCell ref="C9:K9"/>
    <mergeCell ref="D17:H17"/>
    <mergeCell ref="D25:I25"/>
    <mergeCell ref="D26:I26"/>
    <mergeCell ref="D29:I29"/>
    <mergeCell ref="D32:I3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Q78"/>
  <sheetViews>
    <sheetView topLeftCell="A34" zoomScale="70" zoomScaleNormal="70" workbookViewId="0">
      <selection activeCell="D54" sqref="D54:I54"/>
    </sheetView>
  </sheetViews>
  <sheetFormatPr defaultRowHeight="15"/>
  <cols>
    <col min="2" max="2" width="18.85546875" bestFit="1" customWidth="1"/>
    <col min="3" max="3" width="25.5703125" bestFit="1" customWidth="1"/>
    <col min="4" max="4" width="33" bestFit="1" customWidth="1"/>
    <col min="5" max="6" width="32.85546875" bestFit="1" customWidth="1"/>
    <col min="7" max="7" width="33.140625" bestFit="1" customWidth="1"/>
    <col min="8" max="8" width="31.140625" bestFit="1" customWidth="1"/>
    <col min="9" max="9" width="26.85546875" bestFit="1" customWidth="1"/>
    <col min="10" max="10" width="23.5703125" bestFit="1" customWidth="1"/>
    <col min="11" max="11" width="16.7109375" bestFit="1" customWidth="1"/>
    <col min="12" max="13" width="14" bestFit="1" customWidth="1"/>
    <col min="14" max="14" width="7.85546875" bestFit="1" customWidth="1"/>
    <col min="15" max="15" width="20.7109375" bestFit="1" customWidth="1"/>
    <col min="16" max="16" width="10.7109375" bestFit="1" customWidth="1"/>
    <col min="17" max="17" width="14.7109375" bestFit="1" customWidth="1"/>
  </cols>
  <sheetData>
    <row r="2" spans="2:10">
      <c r="B2" s="2" t="s">
        <v>0</v>
      </c>
    </row>
    <row r="4" spans="2:10">
      <c r="J4" s="3"/>
    </row>
    <row r="8" spans="2:10" ht="15.75" thickBot="1"/>
    <row r="9" spans="2:10" ht="15.75" thickBot="1">
      <c r="C9" s="137" t="s">
        <v>1</v>
      </c>
      <c r="D9" s="138"/>
      <c r="E9" s="138"/>
      <c r="F9" s="138"/>
      <c r="G9" s="138"/>
      <c r="H9" s="138"/>
      <c r="I9" s="138"/>
      <c r="J9" s="139"/>
    </row>
    <row r="10" spans="2:10" ht="15.75" thickBot="1">
      <c r="C10" s="7" t="s">
        <v>53</v>
      </c>
      <c r="D10" s="6" t="s">
        <v>57</v>
      </c>
      <c r="E10" s="6" t="s">
        <v>62</v>
      </c>
      <c r="F10" s="6" t="s">
        <v>6</v>
      </c>
      <c r="G10" s="6" t="s">
        <v>7</v>
      </c>
      <c r="H10" s="6" t="s">
        <v>9</v>
      </c>
      <c r="I10" s="6" t="s">
        <v>3</v>
      </c>
      <c r="J10" s="6" t="s">
        <v>8</v>
      </c>
    </row>
    <row r="11" spans="2:10">
      <c r="C11" s="9">
        <f>'Data Input'!K14</f>
        <v>0</v>
      </c>
      <c r="D11" s="26">
        <f>'Data Input'!M14</f>
        <v>0</v>
      </c>
      <c r="E11" s="27">
        <f>'Data Input'!L14</f>
        <v>0</v>
      </c>
      <c r="F11" s="1">
        <v>60</v>
      </c>
      <c r="G11" s="1">
        <v>60</v>
      </c>
      <c r="H11" s="4">
        <f>((D11*G11))/60</f>
        <v>0</v>
      </c>
      <c r="I11" s="4" t="e">
        <f>H11/E11</f>
        <v>#DIV/0!</v>
      </c>
      <c r="J11" s="5">
        <f>TIME(0,F11,(G11*E11))</f>
        <v>4.1666666666666664E-2</v>
      </c>
    </row>
    <row r="15" spans="2:10">
      <c r="B15" s="33"/>
      <c r="C15" s="33"/>
    </row>
    <row r="16" spans="2:10" ht="15.75" thickBot="1">
      <c r="B16" s="33"/>
      <c r="C16" s="33"/>
    </row>
    <row r="17" spans="2:17" ht="15.75" thickBot="1">
      <c r="B17" s="33"/>
      <c r="C17" s="33"/>
      <c r="D17" s="137" t="s">
        <v>11</v>
      </c>
      <c r="E17" s="138"/>
      <c r="F17" s="138"/>
      <c r="G17" s="138"/>
      <c r="H17" s="139"/>
    </row>
    <row r="18" spans="2:17" ht="15.75" thickBot="1">
      <c r="B18" s="33"/>
      <c r="C18" s="33"/>
      <c r="D18" s="48" t="s">
        <v>12</v>
      </c>
      <c r="E18" s="48" t="s">
        <v>6</v>
      </c>
      <c r="F18" s="48" t="s">
        <v>13</v>
      </c>
      <c r="G18" s="48" t="s">
        <v>14</v>
      </c>
      <c r="H18" s="48" t="s">
        <v>5</v>
      </c>
      <c r="I18" s="8"/>
    </row>
    <row r="19" spans="2:17">
      <c r="D19" s="9">
        <f>E11</f>
        <v>0</v>
      </c>
      <c r="E19" s="9">
        <v>5</v>
      </c>
      <c r="F19" s="9">
        <v>60</v>
      </c>
      <c r="G19" s="9">
        <f>(F19*D19)/60</f>
        <v>0</v>
      </c>
      <c r="H19" s="47">
        <f>TIME(0,E19,(F19*D19))</f>
        <v>3.472222222222222E-3</v>
      </c>
    </row>
    <row r="24" spans="2:17" ht="15.75" thickBot="1"/>
    <row r="25" spans="2:17" ht="15.75" thickBot="1">
      <c r="D25" s="137" t="s">
        <v>48</v>
      </c>
      <c r="E25" s="138"/>
      <c r="F25" s="138"/>
      <c r="G25" s="138"/>
      <c r="H25" s="138"/>
      <c r="I25" s="139"/>
    </row>
    <row r="26" spans="2:17" ht="15.75" thickBot="1">
      <c r="D26" s="144" t="s">
        <v>26</v>
      </c>
      <c r="E26" s="145"/>
      <c r="F26" s="145"/>
      <c r="G26" s="145"/>
      <c r="H26" s="145"/>
      <c r="I26" s="145"/>
    </row>
    <row r="27" spans="2:17">
      <c r="D27" s="6" t="s">
        <v>2</v>
      </c>
      <c r="E27" s="16" t="s">
        <v>56</v>
      </c>
      <c r="F27" s="15" t="s">
        <v>58</v>
      </c>
      <c r="G27" s="15" t="s">
        <v>15</v>
      </c>
      <c r="H27" s="15" t="s">
        <v>16</v>
      </c>
      <c r="I27" s="17" t="s">
        <v>17</v>
      </c>
    </row>
    <row r="28" spans="2:17">
      <c r="D28" s="1">
        <v>1</v>
      </c>
      <c r="E28" s="60">
        <v>1</v>
      </c>
      <c r="F28" s="26">
        <f>D11</f>
        <v>0</v>
      </c>
      <c r="G28" s="1">
        <f>'Data Input'!Q13</f>
        <v>0</v>
      </c>
      <c r="H28" s="1">
        <f>'Data Input'!P14</f>
        <v>0</v>
      </c>
      <c r="I28" s="19">
        <f>'Data Input'!R14</f>
        <v>0</v>
      </c>
    </row>
    <row r="29" spans="2:17">
      <c r="D29" s="140">
        <f>'Data Input'!M10</f>
        <v>23</v>
      </c>
      <c r="E29" s="141"/>
      <c r="F29" s="141"/>
      <c r="G29" s="141"/>
      <c r="H29" s="141"/>
      <c r="I29" s="141"/>
      <c r="K29" s="8"/>
      <c r="L29" s="8"/>
      <c r="M29" s="8"/>
      <c r="N29" s="8"/>
      <c r="O29" s="8"/>
      <c r="P29" s="8"/>
      <c r="Q29" s="8"/>
    </row>
    <row r="30" spans="2:17">
      <c r="D30" s="16" t="s">
        <v>4</v>
      </c>
      <c r="E30" s="82" t="s">
        <v>32</v>
      </c>
      <c r="F30" s="15" t="s">
        <v>63</v>
      </c>
      <c r="G30" s="15" t="s">
        <v>21</v>
      </c>
      <c r="H30" s="15" t="s">
        <v>22</v>
      </c>
      <c r="I30" s="20" t="s">
        <v>23</v>
      </c>
    </row>
    <row r="31" spans="2:17">
      <c r="D31" s="18">
        <v>20</v>
      </c>
      <c r="E31" s="83">
        <f>F31*E28</f>
        <v>30</v>
      </c>
      <c r="F31" s="1">
        <f>(G31+H31+I31)</f>
        <v>30</v>
      </c>
      <c r="G31" s="1">
        <v>10</v>
      </c>
      <c r="H31" s="1">
        <v>10</v>
      </c>
      <c r="I31" s="21">
        <v>10</v>
      </c>
    </row>
    <row r="32" spans="2:17">
      <c r="D32" s="142" t="s">
        <v>28</v>
      </c>
      <c r="E32" s="143"/>
      <c r="F32" s="143"/>
      <c r="G32" s="143"/>
      <c r="H32" s="143"/>
      <c r="I32" s="143"/>
    </row>
    <row r="33" spans="4:10">
      <c r="D33" s="15" t="s">
        <v>64</v>
      </c>
      <c r="E33" s="82" t="s">
        <v>18</v>
      </c>
      <c r="F33" s="15" t="s">
        <v>19</v>
      </c>
      <c r="G33" s="15" t="s">
        <v>20</v>
      </c>
      <c r="H33" s="15" t="s">
        <v>9</v>
      </c>
      <c r="I33" s="17" t="s">
        <v>3</v>
      </c>
    </row>
    <row r="34" spans="4:10" ht="15.75" thickBot="1">
      <c r="D34" s="1">
        <f>3600/F31</f>
        <v>120</v>
      </c>
      <c r="E34" s="84">
        <f>3600/G31</f>
        <v>360</v>
      </c>
      <c r="F34" s="22">
        <f>3600/H31</f>
        <v>360</v>
      </c>
      <c r="G34" s="23">
        <f>3600/I31</f>
        <v>360</v>
      </c>
      <c r="H34" s="23">
        <f>((E34+F34+G34)/3)</f>
        <v>360</v>
      </c>
      <c r="I34" s="24">
        <f>3600/E31</f>
        <v>120</v>
      </c>
    </row>
    <row r="35" spans="4:10" ht="15.75" thickBot="1">
      <c r="D35" s="85" t="s">
        <v>29</v>
      </c>
    </row>
    <row r="36" spans="4:10">
      <c r="D36" s="6" t="s">
        <v>5</v>
      </c>
    </row>
    <row r="37" spans="4:10" ht="15.75" thickBot="1">
      <c r="D37" s="25">
        <f>TIME(,(1/(I34/D28)*60)+D31,)</f>
        <v>1.3888888888888888E-2</v>
      </c>
    </row>
    <row r="38" spans="4:10">
      <c r="I38" s="8"/>
    </row>
    <row r="39" spans="4:10">
      <c r="I39" s="14"/>
    </row>
    <row r="42" spans="4:10" ht="15.75" thickBot="1"/>
    <row r="43" spans="4:10" ht="15.75" thickBot="1">
      <c r="D43" s="137" t="s">
        <v>30</v>
      </c>
      <c r="E43" s="138"/>
      <c r="F43" s="138"/>
      <c r="G43" s="138"/>
      <c r="H43" s="138"/>
      <c r="I43" s="138"/>
      <c r="J43" s="139"/>
    </row>
    <row r="44" spans="4:10">
      <c r="D44" s="6" t="s">
        <v>31</v>
      </c>
      <c r="E44" s="6" t="s">
        <v>74</v>
      </c>
      <c r="F44" s="6" t="s">
        <v>57</v>
      </c>
      <c r="G44" s="6" t="s">
        <v>4</v>
      </c>
      <c r="H44" s="6" t="s">
        <v>32</v>
      </c>
      <c r="I44" s="6" t="s">
        <v>3</v>
      </c>
      <c r="J44" s="6" t="s">
        <v>5</v>
      </c>
    </row>
    <row r="45" spans="4:10">
      <c r="D45" s="29" t="str">
        <f>'Data Input'!N10</f>
        <v>Yes</v>
      </c>
      <c r="E45" s="27">
        <f>E11</f>
        <v>0</v>
      </c>
      <c r="F45" s="26">
        <f>D11</f>
        <v>0</v>
      </c>
      <c r="G45" s="1">
        <v>30</v>
      </c>
      <c r="H45" s="1">
        <v>30</v>
      </c>
      <c r="I45" s="1">
        <f>3600/H45</f>
        <v>120</v>
      </c>
      <c r="J45" s="5">
        <f>TIME(,,H45*E45)</f>
        <v>0</v>
      </c>
    </row>
    <row r="49" spans="4:9" ht="15.75" thickBot="1"/>
    <row r="50" spans="4:9" ht="15.75" thickBot="1">
      <c r="D50" s="137" t="s">
        <v>76</v>
      </c>
      <c r="E50" s="138"/>
      <c r="F50" s="138"/>
      <c r="G50" s="138"/>
      <c r="H50" s="138"/>
      <c r="I50" s="139"/>
    </row>
    <row r="51" spans="4:9" ht="15.75" thickBot="1">
      <c r="D51" s="144" t="s">
        <v>26</v>
      </c>
      <c r="E51" s="145"/>
      <c r="F51" s="145"/>
      <c r="G51" s="145"/>
      <c r="H51" s="145"/>
      <c r="I51" s="145"/>
    </row>
    <row r="52" spans="4:9">
      <c r="D52" s="6" t="s">
        <v>2</v>
      </c>
      <c r="E52" s="16" t="s">
        <v>56</v>
      </c>
      <c r="F52" s="15" t="s">
        <v>58</v>
      </c>
      <c r="G52" s="15" t="s">
        <v>15</v>
      </c>
      <c r="H52" s="15" t="s">
        <v>16</v>
      </c>
      <c r="I52" s="17" t="s">
        <v>17</v>
      </c>
    </row>
    <row r="53" spans="4:9">
      <c r="D53" s="1">
        <f>C11</f>
        <v>0</v>
      </c>
      <c r="E53" s="60">
        <f>E11</f>
        <v>0</v>
      </c>
      <c r="F53" s="26">
        <f>D11</f>
        <v>0</v>
      </c>
      <c r="G53" s="1">
        <f>G28</f>
        <v>0</v>
      </c>
      <c r="H53" s="1">
        <f>H28</f>
        <v>0</v>
      </c>
      <c r="I53" s="19">
        <f>I28</f>
        <v>0</v>
      </c>
    </row>
    <row r="54" spans="4:9">
      <c r="D54" s="140" t="s">
        <v>27</v>
      </c>
      <c r="E54" s="141"/>
      <c r="F54" s="141"/>
      <c r="G54" s="141"/>
      <c r="H54" s="141"/>
      <c r="I54" s="141"/>
    </row>
    <row r="55" spans="4:9">
      <c r="D55" s="16" t="s">
        <v>4</v>
      </c>
      <c r="E55" s="82" t="s">
        <v>32</v>
      </c>
      <c r="F55" s="15" t="s">
        <v>63</v>
      </c>
      <c r="G55" s="15" t="s">
        <v>21</v>
      </c>
      <c r="H55" s="15" t="s">
        <v>22</v>
      </c>
      <c r="I55" s="20" t="s">
        <v>23</v>
      </c>
    </row>
    <row r="56" spans="4:9">
      <c r="D56" s="18">
        <v>15</v>
      </c>
      <c r="E56" s="83">
        <f>F56*E53</f>
        <v>0</v>
      </c>
      <c r="F56" s="1">
        <f>(G56+H56+I56)</f>
        <v>30</v>
      </c>
      <c r="G56" s="1">
        <v>10</v>
      </c>
      <c r="H56" s="1">
        <v>10</v>
      </c>
      <c r="I56" s="21">
        <v>10</v>
      </c>
    </row>
    <row r="57" spans="4:9">
      <c r="D57" s="142" t="s">
        <v>28</v>
      </c>
      <c r="E57" s="143"/>
      <c r="F57" s="143"/>
      <c r="G57" s="143"/>
      <c r="H57" s="143"/>
      <c r="I57" s="143"/>
    </row>
    <row r="58" spans="4:9">
      <c r="D58" s="15" t="s">
        <v>64</v>
      </c>
      <c r="E58" s="82" t="s">
        <v>18</v>
      </c>
      <c r="F58" s="15" t="s">
        <v>19</v>
      </c>
      <c r="G58" s="15" t="s">
        <v>20</v>
      </c>
      <c r="H58" s="15" t="s">
        <v>9</v>
      </c>
      <c r="I58" s="17" t="s">
        <v>3</v>
      </c>
    </row>
    <row r="59" spans="4:9" ht="15.75" thickBot="1">
      <c r="D59" s="1">
        <f>3600/F56</f>
        <v>120</v>
      </c>
      <c r="E59" s="84">
        <f>3600/G56</f>
        <v>360</v>
      </c>
      <c r="F59" s="22">
        <f>3600/H56</f>
        <v>360</v>
      </c>
      <c r="G59" s="23">
        <f>3600/I56</f>
        <v>360</v>
      </c>
      <c r="H59" s="23">
        <f>((E59+F59+G59)/3)</f>
        <v>360</v>
      </c>
      <c r="I59" s="24" t="e">
        <f>3600/E56</f>
        <v>#DIV/0!</v>
      </c>
    </row>
    <row r="60" spans="4:9" ht="15.75" thickBot="1">
      <c r="D60" s="85" t="s">
        <v>29</v>
      </c>
    </row>
    <row r="61" spans="4:9">
      <c r="D61" s="6" t="s">
        <v>5</v>
      </c>
    </row>
    <row r="62" spans="4:9" ht="15.75" thickBot="1">
      <c r="D62" s="25" t="e">
        <f>TIME(,(1/(I59/D53)*60)+D56,)</f>
        <v>#DIV/0!</v>
      </c>
    </row>
    <row r="67" spans="4:11" ht="15.75" thickBot="1"/>
    <row r="68" spans="4:11" ht="15.75" thickBot="1">
      <c r="D68" s="137" t="s">
        <v>24</v>
      </c>
      <c r="E68" s="138"/>
      <c r="F68" s="138"/>
      <c r="G68" s="138"/>
      <c r="H68" s="139"/>
    </row>
    <row r="69" spans="4:11" ht="15.75" thickBot="1">
      <c r="D69" s="7" t="s">
        <v>2</v>
      </c>
      <c r="E69" s="7" t="s">
        <v>6</v>
      </c>
      <c r="F69" s="7" t="s">
        <v>25</v>
      </c>
      <c r="G69" s="7" t="s">
        <v>3</v>
      </c>
      <c r="H69" s="7" t="s">
        <v>5</v>
      </c>
    </row>
    <row r="70" spans="4:11">
      <c r="D70" s="77">
        <f>C11</f>
        <v>0</v>
      </c>
      <c r="E70" s="9">
        <v>15</v>
      </c>
      <c r="F70" s="9">
        <v>60</v>
      </c>
      <c r="G70" s="9">
        <f>60/F70</f>
        <v>1</v>
      </c>
      <c r="H70" s="10">
        <f>TIME(((F70*D70)/60)/60,E70,)</f>
        <v>1.0416666666666666E-2</v>
      </c>
    </row>
    <row r="75" spans="4:11" ht="15.75" thickBot="1"/>
    <row r="76" spans="4:11" ht="15.75" thickBot="1">
      <c r="D76" s="137" t="s">
        <v>33</v>
      </c>
      <c r="E76" s="138"/>
      <c r="F76" s="138"/>
      <c r="G76" s="138"/>
      <c r="H76" s="138"/>
      <c r="I76" s="138"/>
      <c r="J76" s="138"/>
      <c r="K76" s="139"/>
    </row>
    <row r="77" spans="4:11">
      <c r="D77" s="6" t="s">
        <v>31</v>
      </c>
      <c r="E77" s="6" t="s">
        <v>2</v>
      </c>
      <c r="F77" s="6" t="s">
        <v>56</v>
      </c>
      <c r="G77" s="6" t="s">
        <v>57</v>
      </c>
      <c r="H77" s="6" t="s">
        <v>4</v>
      </c>
      <c r="I77" s="6" t="s">
        <v>32</v>
      </c>
      <c r="J77" s="6" t="s">
        <v>3</v>
      </c>
      <c r="K77" s="6" t="s">
        <v>5</v>
      </c>
    </row>
    <row r="78" spans="4:11">
      <c r="D78" s="29">
        <f>'Data Input'!N11</f>
        <v>0</v>
      </c>
      <c r="E78" s="103">
        <f>C11</f>
        <v>0</v>
      </c>
      <c r="F78" s="1">
        <f>E11</f>
        <v>0</v>
      </c>
      <c r="G78" s="26">
        <f>D11</f>
        <v>0</v>
      </c>
      <c r="H78" s="1">
        <v>30</v>
      </c>
      <c r="I78" s="1">
        <v>30</v>
      </c>
      <c r="J78" s="1">
        <f>3600/I78</f>
        <v>120</v>
      </c>
      <c r="K78" s="5">
        <f>TIME(,,I78*E78)</f>
        <v>0</v>
      </c>
    </row>
  </sheetData>
  <sheetProtection password="CECA" sheet="1" objects="1" scenarios="1"/>
  <mergeCells count="13">
    <mergeCell ref="D76:K76"/>
    <mergeCell ref="D43:J43"/>
    <mergeCell ref="D50:I50"/>
    <mergeCell ref="D51:I51"/>
    <mergeCell ref="D54:I54"/>
    <mergeCell ref="D57:I57"/>
    <mergeCell ref="D68:H68"/>
    <mergeCell ref="C9:J9"/>
    <mergeCell ref="D17:H17"/>
    <mergeCell ref="D25:I25"/>
    <mergeCell ref="D26:I26"/>
    <mergeCell ref="D29:I29"/>
    <mergeCell ref="D32:I3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D99"/>
  <sheetViews>
    <sheetView topLeftCell="A7" workbookViewId="0">
      <selection activeCell="G99" sqref="G99"/>
    </sheetView>
  </sheetViews>
  <sheetFormatPr defaultRowHeight="15"/>
  <cols>
    <col min="3" max="3" width="29.140625" bestFit="1" customWidth="1"/>
    <col min="4" max="4" width="13.85546875" bestFit="1" customWidth="1"/>
  </cols>
  <sheetData>
    <row r="1" spans="1:4" ht="15.75" thickBot="1"/>
    <row r="2" spans="1:4" ht="15.75" thickBot="1">
      <c r="A2" s="61" t="s">
        <v>51</v>
      </c>
      <c r="B2" s="61" t="s">
        <v>50</v>
      </c>
      <c r="C2" s="146" t="s">
        <v>34</v>
      </c>
      <c r="D2" s="147"/>
    </row>
    <row r="3" spans="1:4">
      <c r="A3" s="73"/>
      <c r="B3" s="70">
        <v>1</v>
      </c>
      <c r="C3" s="62" t="s">
        <v>35</v>
      </c>
      <c r="D3" s="30">
        <f>'1.1'!J11</f>
        <v>5.7638888888888885E-2</v>
      </c>
    </row>
    <row r="4" spans="1:4">
      <c r="A4" s="74"/>
      <c r="B4" s="71">
        <v>1</v>
      </c>
      <c r="C4" s="63" t="s">
        <v>39</v>
      </c>
      <c r="D4" s="31">
        <f>'1.1'!H19</f>
        <v>1.9444444444444445E-2</v>
      </c>
    </row>
    <row r="5" spans="1:4">
      <c r="A5" s="74"/>
      <c r="B5" s="71">
        <v>1</v>
      </c>
      <c r="C5" s="63" t="s">
        <v>47</v>
      </c>
      <c r="D5" s="31">
        <f>'1.1'!D37</f>
        <v>1.0416666666666666E-2</v>
      </c>
    </row>
    <row r="6" spans="1:4">
      <c r="A6" s="74"/>
      <c r="B6" s="71">
        <v>1</v>
      </c>
      <c r="C6" s="63" t="s">
        <v>30</v>
      </c>
      <c r="D6" s="31">
        <f>'1.1'!J45</f>
        <v>1.1805555555555555E-2</v>
      </c>
    </row>
    <row r="7" spans="1:4">
      <c r="A7" s="74"/>
      <c r="B7" s="71">
        <v>1</v>
      </c>
      <c r="C7" s="63" t="s">
        <v>49</v>
      </c>
      <c r="D7" s="31">
        <f>'1.1'!D62</f>
        <v>0.28194444444444444</v>
      </c>
    </row>
    <row r="8" spans="1:4">
      <c r="A8" s="74"/>
      <c r="B8" s="71">
        <v>1</v>
      </c>
      <c r="C8" s="64" t="s">
        <v>24</v>
      </c>
      <c r="D8" s="39">
        <f>'1.1'!H70</f>
        <v>1.0416666666666666E-2</v>
      </c>
    </row>
    <row r="9" spans="1:4" ht="15.75" thickBot="1">
      <c r="A9" s="75"/>
      <c r="B9" s="72">
        <v>1</v>
      </c>
      <c r="C9" s="65" t="s">
        <v>37</v>
      </c>
      <c r="D9" s="39">
        <f>'1.1'!K78</f>
        <v>1.1805555555555555E-2</v>
      </c>
    </row>
    <row r="10" spans="1:4">
      <c r="A10" s="73"/>
      <c r="B10" s="70">
        <v>2</v>
      </c>
      <c r="C10" s="66" t="s">
        <v>35</v>
      </c>
      <c r="D10" s="30">
        <f>'1.2'!J11</f>
        <v>5.7638888888888885E-2</v>
      </c>
    </row>
    <row r="11" spans="1:4">
      <c r="A11" s="74"/>
      <c r="B11" s="71">
        <v>2</v>
      </c>
      <c r="C11" s="67" t="s">
        <v>39</v>
      </c>
      <c r="D11" s="31">
        <f>'1.2'!H19</f>
        <v>1.9444444444444445E-2</v>
      </c>
    </row>
    <row r="12" spans="1:4">
      <c r="A12" s="74"/>
      <c r="B12" s="71">
        <v>2</v>
      </c>
      <c r="C12" s="67" t="s">
        <v>47</v>
      </c>
      <c r="D12" s="31">
        <f>'1.2'!D37</f>
        <v>1.3888888888888888E-2</v>
      </c>
    </row>
    <row r="13" spans="1:4">
      <c r="A13" s="74"/>
      <c r="B13" s="71">
        <v>2</v>
      </c>
      <c r="C13" s="67" t="s">
        <v>30</v>
      </c>
      <c r="D13" s="31">
        <f>'1.2'!J45</f>
        <v>1.1805555555555555E-2</v>
      </c>
    </row>
    <row r="14" spans="1:4">
      <c r="A14" s="74"/>
      <c r="B14" s="71">
        <v>2</v>
      </c>
      <c r="C14" s="67" t="s">
        <v>49</v>
      </c>
      <c r="D14" s="31">
        <f>'1.2'!D62</f>
        <v>0.28194444444444444</v>
      </c>
    </row>
    <row r="15" spans="1:4">
      <c r="A15" s="74"/>
      <c r="B15" s="71">
        <v>2</v>
      </c>
      <c r="C15" s="68" t="s">
        <v>24</v>
      </c>
      <c r="D15" s="39">
        <f>'1.2'!H70</f>
        <v>1.0416666666666666E-2</v>
      </c>
    </row>
    <row r="16" spans="1:4" ht="15.75" thickBot="1">
      <c r="A16" s="87"/>
      <c r="B16" s="88">
        <v>2</v>
      </c>
      <c r="C16" s="69" t="s">
        <v>37</v>
      </c>
      <c r="D16" s="39">
        <f>'1.2'!K78</f>
        <v>1.1805555555555555E-2</v>
      </c>
    </row>
    <row r="17" spans="1:4" ht="15.75" thickBot="1">
      <c r="A17" s="52"/>
      <c r="B17" s="89"/>
      <c r="C17" s="69" t="s">
        <v>29</v>
      </c>
      <c r="D17" s="90">
        <f>SUM(D3:D16)</f>
        <v>0.81041666666666656</v>
      </c>
    </row>
    <row r="23" spans="1:4" ht="15.75" thickBot="1"/>
    <row r="24" spans="1:4" ht="15.75" thickBot="1">
      <c r="A24" s="61" t="s">
        <v>51</v>
      </c>
      <c r="B24" s="61" t="s">
        <v>50</v>
      </c>
      <c r="C24" s="146" t="s">
        <v>34</v>
      </c>
      <c r="D24" s="148"/>
    </row>
    <row r="25" spans="1:4">
      <c r="A25" s="73"/>
      <c r="B25" s="70">
        <v>1</v>
      </c>
      <c r="C25" s="66" t="s">
        <v>35</v>
      </c>
      <c r="D25" s="30">
        <f>'2.1'!J11</f>
        <v>4.1666666666666664E-2</v>
      </c>
    </row>
    <row r="26" spans="1:4">
      <c r="A26" s="74"/>
      <c r="B26" s="71">
        <v>1</v>
      </c>
      <c r="C26" s="67" t="s">
        <v>39</v>
      </c>
      <c r="D26" s="31">
        <f>'2.1'!H19</f>
        <v>3.472222222222222E-3</v>
      </c>
    </row>
    <row r="27" spans="1:4">
      <c r="A27" s="74"/>
      <c r="B27" s="71">
        <v>1</v>
      </c>
      <c r="C27" s="67" t="s">
        <v>47</v>
      </c>
      <c r="D27" s="31">
        <f>'2.1'!D37</f>
        <v>1.0416666666666666E-2</v>
      </c>
    </row>
    <row r="28" spans="1:4">
      <c r="A28" s="74"/>
      <c r="B28" s="71">
        <v>1</v>
      </c>
      <c r="C28" s="67" t="s">
        <v>30</v>
      </c>
      <c r="D28" s="31">
        <f>'2.1'!J45</f>
        <v>0</v>
      </c>
    </row>
    <row r="29" spans="1:4">
      <c r="A29" s="74"/>
      <c r="B29" s="71">
        <v>1</v>
      </c>
      <c r="C29" s="67" t="s">
        <v>49</v>
      </c>
      <c r="D29" s="31" t="e">
        <f>'2.1'!D62</f>
        <v>#DIV/0!</v>
      </c>
    </row>
    <row r="30" spans="1:4">
      <c r="A30" s="74"/>
      <c r="B30" s="71">
        <v>1</v>
      </c>
      <c r="C30" s="68" t="s">
        <v>24</v>
      </c>
      <c r="D30" s="39">
        <f>'2.1'!H70</f>
        <v>1.0416666666666666E-2</v>
      </c>
    </row>
    <row r="31" spans="1:4" ht="15.75" thickBot="1">
      <c r="A31" s="75"/>
      <c r="B31" s="72">
        <v>1</v>
      </c>
      <c r="C31" s="69" t="s">
        <v>37</v>
      </c>
      <c r="D31" s="39">
        <f>'2.1'!K78</f>
        <v>0</v>
      </c>
    </row>
    <row r="32" spans="1:4">
      <c r="A32" s="73"/>
      <c r="B32" s="70">
        <v>2</v>
      </c>
      <c r="C32" s="66" t="s">
        <v>35</v>
      </c>
      <c r="D32" s="30">
        <f>'2.2'!J11</f>
        <v>4.1666666666666664E-2</v>
      </c>
    </row>
    <row r="33" spans="1:4">
      <c r="A33" s="74"/>
      <c r="B33" s="71">
        <v>2</v>
      </c>
      <c r="C33" s="67" t="s">
        <v>39</v>
      </c>
      <c r="D33" s="31">
        <f>'2.2'!H19</f>
        <v>3.472222222222222E-3</v>
      </c>
    </row>
    <row r="34" spans="1:4">
      <c r="A34" s="74"/>
      <c r="B34" s="71">
        <v>2</v>
      </c>
      <c r="C34" s="67" t="s">
        <v>47</v>
      </c>
      <c r="D34" s="31">
        <f>'2.2'!D37</f>
        <v>1.3888888888888888E-2</v>
      </c>
    </row>
    <row r="35" spans="1:4">
      <c r="A35" s="74"/>
      <c r="B35" s="71">
        <v>2</v>
      </c>
      <c r="C35" s="67" t="s">
        <v>30</v>
      </c>
      <c r="D35" s="31">
        <f>'2.2'!J45</f>
        <v>0</v>
      </c>
    </row>
    <row r="36" spans="1:4">
      <c r="A36" s="74"/>
      <c r="B36" s="71">
        <v>2</v>
      </c>
      <c r="C36" s="67" t="s">
        <v>49</v>
      </c>
      <c r="D36" s="31" t="e">
        <f>'2.2'!D62</f>
        <v>#DIV/0!</v>
      </c>
    </row>
    <row r="37" spans="1:4">
      <c r="A37" s="74"/>
      <c r="B37" s="71">
        <v>2</v>
      </c>
      <c r="C37" s="68" t="s">
        <v>24</v>
      </c>
      <c r="D37" s="39">
        <f>'2.2'!H70</f>
        <v>1.0416666666666666E-2</v>
      </c>
    </row>
    <row r="38" spans="1:4" ht="15.75" thickBot="1">
      <c r="A38" s="87"/>
      <c r="B38" s="88">
        <v>2</v>
      </c>
      <c r="C38" s="69" t="s">
        <v>37</v>
      </c>
      <c r="D38" s="39">
        <f>'2.2'!K78</f>
        <v>0</v>
      </c>
    </row>
    <row r="39" spans="1:4" ht="15.75" thickBot="1">
      <c r="A39" s="52"/>
      <c r="B39" s="89"/>
      <c r="C39" s="69" t="s">
        <v>29</v>
      </c>
      <c r="D39" s="90" t="e">
        <f>SUM(D25:D38)</f>
        <v>#DIV/0!</v>
      </c>
    </row>
    <row r="43" spans="1:4" ht="15.75" thickBot="1"/>
    <row r="44" spans="1:4" ht="15.75" thickBot="1">
      <c r="A44" s="61" t="s">
        <v>51</v>
      </c>
      <c r="B44" s="61" t="s">
        <v>50</v>
      </c>
      <c r="C44" s="146" t="s">
        <v>34</v>
      </c>
      <c r="D44" s="147"/>
    </row>
    <row r="45" spans="1:4">
      <c r="A45" s="73"/>
      <c r="B45" s="70">
        <v>1</v>
      </c>
      <c r="C45" s="66" t="s">
        <v>35</v>
      </c>
      <c r="D45" s="105">
        <f>'3.1'!J11</f>
        <v>4.1666666666666664E-2</v>
      </c>
    </row>
    <row r="46" spans="1:4">
      <c r="A46" s="74"/>
      <c r="B46" s="71">
        <v>1</v>
      </c>
      <c r="C46" s="67" t="s">
        <v>39</v>
      </c>
      <c r="D46" s="106">
        <f>'3.1'!H19</f>
        <v>3.472222222222222E-3</v>
      </c>
    </row>
    <row r="47" spans="1:4">
      <c r="A47" s="74"/>
      <c r="B47" s="71">
        <v>1</v>
      </c>
      <c r="C47" s="67" t="s">
        <v>47</v>
      </c>
      <c r="D47" s="106">
        <f>'3.1'!D37</f>
        <v>1.0416666666666666E-2</v>
      </c>
    </row>
    <row r="48" spans="1:4">
      <c r="A48" s="74"/>
      <c r="B48" s="71">
        <v>1</v>
      </c>
      <c r="C48" s="67" t="s">
        <v>30</v>
      </c>
      <c r="D48" s="106">
        <f>'3.1'!J45</f>
        <v>0</v>
      </c>
    </row>
    <row r="49" spans="1:4">
      <c r="A49" s="74"/>
      <c r="B49" s="71">
        <v>1</v>
      </c>
      <c r="C49" s="67" t="s">
        <v>49</v>
      </c>
      <c r="D49" s="106" t="e">
        <f>'3.1'!D62</f>
        <v>#DIV/0!</v>
      </c>
    </row>
    <row r="50" spans="1:4">
      <c r="A50" s="74"/>
      <c r="B50" s="71">
        <v>1</v>
      </c>
      <c r="C50" s="68" t="s">
        <v>24</v>
      </c>
      <c r="D50" s="107">
        <f>'3.1'!H70</f>
        <v>1.0416666666666666E-2</v>
      </c>
    </row>
    <row r="51" spans="1:4" ht="15.75" thickBot="1">
      <c r="A51" s="75"/>
      <c r="B51" s="72">
        <v>1</v>
      </c>
      <c r="C51" s="69" t="s">
        <v>37</v>
      </c>
      <c r="D51" s="107">
        <f>'3.1'!K78</f>
        <v>0</v>
      </c>
    </row>
    <row r="52" spans="1:4">
      <c r="A52" s="73"/>
      <c r="B52" s="70">
        <v>2</v>
      </c>
      <c r="C52" s="66" t="s">
        <v>35</v>
      </c>
      <c r="D52" s="105">
        <f>'3.2'!J11</f>
        <v>4.1666666666666664E-2</v>
      </c>
    </row>
    <row r="53" spans="1:4">
      <c r="A53" s="74"/>
      <c r="B53" s="71">
        <v>2</v>
      </c>
      <c r="C53" s="67" t="s">
        <v>39</v>
      </c>
      <c r="D53" s="106">
        <f>'3.2'!H19</f>
        <v>3.472222222222222E-3</v>
      </c>
    </row>
    <row r="54" spans="1:4">
      <c r="A54" s="74"/>
      <c r="B54" s="71">
        <v>2</v>
      </c>
      <c r="C54" s="67" t="s">
        <v>47</v>
      </c>
      <c r="D54" s="106">
        <f>'3.2'!D37</f>
        <v>1.3888888888888888E-2</v>
      </c>
    </row>
    <row r="55" spans="1:4">
      <c r="A55" s="74"/>
      <c r="B55" s="71">
        <v>2</v>
      </c>
      <c r="C55" s="67" t="s">
        <v>30</v>
      </c>
      <c r="D55" s="106">
        <f>'3.2'!J45</f>
        <v>0</v>
      </c>
    </row>
    <row r="56" spans="1:4">
      <c r="A56" s="74"/>
      <c r="B56" s="71">
        <v>2</v>
      </c>
      <c r="C56" s="67" t="s">
        <v>49</v>
      </c>
      <c r="D56" s="106" t="e">
        <f>'3.2'!D62</f>
        <v>#DIV/0!</v>
      </c>
    </row>
    <row r="57" spans="1:4">
      <c r="A57" s="74"/>
      <c r="B57" s="71">
        <v>2</v>
      </c>
      <c r="C57" s="68" t="s">
        <v>24</v>
      </c>
      <c r="D57" s="107">
        <f>'3.2'!H70</f>
        <v>1.0416666666666666E-2</v>
      </c>
    </row>
    <row r="58" spans="1:4" ht="15.75" thickBot="1">
      <c r="A58" s="87"/>
      <c r="B58" s="88">
        <v>2</v>
      </c>
      <c r="C58" s="69" t="s">
        <v>37</v>
      </c>
      <c r="D58" s="107">
        <f>'3.2'!K78</f>
        <v>0</v>
      </c>
    </row>
    <row r="59" spans="1:4" ht="15.75" thickBot="1">
      <c r="A59" s="52"/>
      <c r="B59" s="89"/>
      <c r="C59" s="69" t="s">
        <v>29</v>
      </c>
      <c r="D59" s="90" t="e">
        <f>SUM(D45:D58)</f>
        <v>#DIV/0!</v>
      </c>
    </row>
    <row r="63" spans="1:4" ht="15.75" thickBot="1"/>
    <row r="64" spans="1:4" ht="15.75" thickBot="1">
      <c r="A64" s="61" t="s">
        <v>51</v>
      </c>
      <c r="B64" s="61" t="s">
        <v>50</v>
      </c>
      <c r="C64" s="146" t="s">
        <v>34</v>
      </c>
      <c r="D64" s="147"/>
    </row>
    <row r="65" spans="1:4">
      <c r="A65" s="73"/>
      <c r="B65" s="70">
        <v>1</v>
      </c>
      <c r="C65" s="66" t="s">
        <v>35</v>
      </c>
      <c r="D65" s="105">
        <f>'4.1'!J11</f>
        <v>5.7638888888888885E-2</v>
      </c>
    </row>
    <row r="66" spans="1:4">
      <c r="A66" s="74"/>
      <c r="B66" s="71">
        <v>1</v>
      </c>
      <c r="C66" s="67" t="s">
        <v>39</v>
      </c>
      <c r="D66" s="106">
        <f>'4.1'!H19</f>
        <v>1.9444444444444445E-2</v>
      </c>
    </row>
    <row r="67" spans="1:4">
      <c r="A67" s="74"/>
      <c r="B67" s="71">
        <v>1</v>
      </c>
      <c r="C67" s="67" t="s">
        <v>47</v>
      </c>
      <c r="D67" s="106">
        <f>'4.1'!D37</f>
        <v>1.0416666666666666E-2</v>
      </c>
    </row>
    <row r="68" spans="1:4">
      <c r="A68" s="74"/>
      <c r="B68" s="71">
        <v>1</v>
      </c>
      <c r="C68" s="67" t="s">
        <v>30</v>
      </c>
      <c r="D68" s="106">
        <f>'4.1'!J45</f>
        <v>1.1805555555555555E-2</v>
      </c>
    </row>
    <row r="69" spans="1:4">
      <c r="A69" s="74"/>
      <c r="B69" s="71">
        <v>1</v>
      </c>
      <c r="C69" s="67" t="s">
        <v>49</v>
      </c>
      <c r="D69" s="106">
        <f>'4.1'!D62</f>
        <v>0.28194444444444444</v>
      </c>
    </row>
    <row r="70" spans="1:4">
      <c r="A70" s="74"/>
      <c r="B70" s="71">
        <v>1</v>
      </c>
      <c r="C70" s="68" t="s">
        <v>24</v>
      </c>
      <c r="D70" s="107">
        <f>'4.1'!H70</f>
        <v>1.0416666666666666E-2</v>
      </c>
    </row>
    <row r="71" spans="1:4" ht="15.75" thickBot="1">
      <c r="A71" s="75"/>
      <c r="B71" s="72">
        <v>1</v>
      </c>
      <c r="C71" s="69" t="s">
        <v>37</v>
      </c>
      <c r="D71" s="107">
        <f>'4.1'!K78</f>
        <v>7.9861111111111122E-3</v>
      </c>
    </row>
    <row r="72" spans="1:4">
      <c r="A72" s="73"/>
      <c r="B72" s="70">
        <v>2</v>
      </c>
      <c r="C72" s="66" t="s">
        <v>35</v>
      </c>
      <c r="D72" s="105">
        <f>'4.2'!J11</f>
        <v>4.1666666666666664E-2</v>
      </c>
    </row>
    <row r="73" spans="1:4">
      <c r="A73" s="74"/>
      <c r="B73" s="71">
        <v>2</v>
      </c>
      <c r="C73" s="67" t="s">
        <v>39</v>
      </c>
      <c r="D73" s="106">
        <f>'4.2'!H19</f>
        <v>3.472222222222222E-3</v>
      </c>
    </row>
    <row r="74" spans="1:4">
      <c r="A74" s="74"/>
      <c r="B74" s="71">
        <v>2</v>
      </c>
      <c r="C74" s="67" t="s">
        <v>47</v>
      </c>
      <c r="D74" s="106">
        <f>'4.2'!D37</f>
        <v>1.3888888888888888E-2</v>
      </c>
    </row>
    <row r="75" spans="1:4">
      <c r="A75" s="74"/>
      <c r="B75" s="71">
        <v>2</v>
      </c>
      <c r="C75" s="67" t="s">
        <v>30</v>
      </c>
      <c r="D75" s="106">
        <f>'4.2'!J45</f>
        <v>0</v>
      </c>
    </row>
    <row r="76" spans="1:4">
      <c r="A76" s="74"/>
      <c r="B76" s="71">
        <v>2</v>
      </c>
      <c r="C76" s="67" t="s">
        <v>49</v>
      </c>
      <c r="D76" s="106" t="e">
        <f>'4.2'!D62</f>
        <v>#DIV/0!</v>
      </c>
    </row>
    <row r="77" spans="1:4">
      <c r="A77" s="74"/>
      <c r="B77" s="71">
        <v>2</v>
      </c>
      <c r="C77" s="68" t="s">
        <v>24</v>
      </c>
      <c r="D77" s="107">
        <f>'4.2'!H70</f>
        <v>1.0416666666666666E-2</v>
      </c>
    </row>
    <row r="78" spans="1:4" ht="15.75" thickBot="1">
      <c r="A78" s="87"/>
      <c r="B78" s="88">
        <v>2</v>
      </c>
      <c r="C78" s="69" t="s">
        <v>37</v>
      </c>
      <c r="D78" s="107">
        <f>'4.2'!K78</f>
        <v>0</v>
      </c>
    </row>
    <row r="79" spans="1:4" ht="15.75" thickBot="1">
      <c r="A79" s="52"/>
      <c r="B79" s="115"/>
      <c r="C79" s="69" t="s">
        <v>29</v>
      </c>
      <c r="D79" s="90" t="e">
        <f>SUM(D65:D78)</f>
        <v>#DIV/0!</v>
      </c>
    </row>
    <row r="83" spans="1:4" ht="15.75" thickBot="1"/>
    <row r="84" spans="1:4" ht="15.75" thickBot="1">
      <c r="A84" s="61" t="s">
        <v>51</v>
      </c>
      <c r="B84" s="61" t="s">
        <v>50</v>
      </c>
      <c r="C84" s="146" t="s">
        <v>34</v>
      </c>
      <c r="D84" s="147"/>
    </row>
    <row r="85" spans="1:4">
      <c r="A85" s="73"/>
      <c r="B85" s="70">
        <v>1</v>
      </c>
      <c r="C85" s="66" t="s">
        <v>35</v>
      </c>
      <c r="D85" s="105">
        <f>'5.1'!J11</f>
        <v>4.1666666666666664E-2</v>
      </c>
    </row>
    <row r="86" spans="1:4">
      <c r="A86" s="74"/>
      <c r="B86" s="71">
        <v>1</v>
      </c>
      <c r="C86" s="67" t="s">
        <v>39</v>
      </c>
      <c r="D86" s="106">
        <f>'5.1'!H19</f>
        <v>3.472222222222222E-3</v>
      </c>
    </row>
    <row r="87" spans="1:4">
      <c r="A87" s="74"/>
      <c r="B87" s="71">
        <v>1</v>
      </c>
      <c r="C87" s="67" t="s">
        <v>47</v>
      </c>
      <c r="D87" s="106">
        <f>'5.1'!D37</f>
        <v>1.0416666666666666E-2</v>
      </c>
    </row>
    <row r="88" spans="1:4">
      <c r="A88" s="74"/>
      <c r="B88" s="71">
        <v>1</v>
      </c>
      <c r="C88" s="67" t="s">
        <v>30</v>
      </c>
      <c r="D88" s="106">
        <f>'5.1'!J45</f>
        <v>0</v>
      </c>
    </row>
    <row r="89" spans="1:4">
      <c r="A89" s="74"/>
      <c r="B89" s="71">
        <v>1</v>
      </c>
      <c r="C89" s="67" t="s">
        <v>49</v>
      </c>
      <c r="D89" s="106" t="e">
        <f>'5.1'!D62</f>
        <v>#DIV/0!</v>
      </c>
    </row>
    <row r="90" spans="1:4">
      <c r="A90" s="74"/>
      <c r="B90" s="71">
        <v>1</v>
      </c>
      <c r="C90" s="68" t="s">
        <v>24</v>
      </c>
      <c r="D90" s="107">
        <f>'5.1'!H70</f>
        <v>1.0416666666666666E-2</v>
      </c>
    </row>
    <row r="91" spans="1:4" ht="15.75" thickBot="1">
      <c r="A91" s="75"/>
      <c r="B91" s="72">
        <v>1</v>
      </c>
      <c r="C91" s="69" t="s">
        <v>37</v>
      </c>
      <c r="D91" s="107">
        <f>'5.1'!K78</f>
        <v>0</v>
      </c>
    </row>
    <row r="92" spans="1:4">
      <c r="A92" s="73"/>
      <c r="B92" s="70">
        <v>2</v>
      </c>
      <c r="C92" s="66" t="s">
        <v>35</v>
      </c>
      <c r="D92" s="105">
        <f>'5.2'!J11</f>
        <v>4.1666666666666664E-2</v>
      </c>
    </row>
    <row r="93" spans="1:4">
      <c r="A93" s="74"/>
      <c r="B93" s="71">
        <v>2</v>
      </c>
      <c r="C93" s="67" t="s">
        <v>39</v>
      </c>
      <c r="D93" s="106">
        <f>'5.2'!H19</f>
        <v>3.472222222222222E-3</v>
      </c>
    </row>
    <row r="94" spans="1:4">
      <c r="A94" s="74"/>
      <c r="B94" s="71">
        <v>2</v>
      </c>
      <c r="C94" s="67" t="s">
        <v>47</v>
      </c>
      <c r="D94" s="106">
        <f>'5.2'!D37</f>
        <v>1.3888888888888888E-2</v>
      </c>
    </row>
    <row r="95" spans="1:4">
      <c r="A95" s="74"/>
      <c r="B95" s="71">
        <v>2</v>
      </c>
      <c r="C95" s="67" t="s">
        <v>30</v>
      </c>
      <c r="D95" s="106">
        <f>'5.2'!J45</f>
        <v>0</v>
      </c>
    </row>
    <row r="96" spans="1:4">
      <c r="A96" s="74"/>
      <c r="B96" s="71">
        <v>2</v>
      </c>
      <c r="C96" s="67" t="s">
        <v>49</v>
      </c>
      <c r="D96" s="106" t="e">
        <f>'5.2'!D62</f>
        <v>#DIV/0!</v>
      </c>
    </row>
    <row r="97" spans="1:4">
      <c r="A97" s="74"/>
      <c r="B97" s="71">
        <v>2</v>
      </c>
      <c r="C97" s="68" t="s">
        <v>24</v>
      </c>
      <c r="D97" s="107">
        <f>'5.2'!H70</f>
        <v>1.0416666666666666E-2</v>
      </c>
    </row>
    <row r="98" spans="1:4" ht="15.75" thickBot="1">
      <c r="A98" s="87"/>
      <c r="B98" s="88">
        <v>2</v>
      </c>
      <c r="C98" s="69" t="s">
        <v>37</v>
      </c>
      <c r="D98" s="107">
        <f>'5.2'!K78</f>
        <v>0</v>
      </c>
    </row>
    <row r="99" spans="1:4" ht="15.75" thickBot="1">
      <c r="A99" s="52"/>
      <c r="B99" s="126"/>
      <c r="C99" s="69" t="s">
        <v>29</v>
      </c>
      <c r="D99" s="90" t="e">
        <f>SUM(D85:D98)</f>
        <v>#DIV/0!</v>
      </c>
    </row>
  </sheetData>
  <sheetProtection password="CECA" sheet="1" objects="1" scenarios="1"/>
  <mergeCells count="5">
    <mergeCell ref="C2:D2"/>
    <mergeCell ref="C24:D24"/>
    <mergeCell ref="C44:D44"/>
    <mergeCell ref="C64:D64"/>
    <mergeCell ref="C84:D84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2:N93"/>
  <sheetViews>
    <sheetView zoomScaleNormal="100" workbookViewId="0">
      <selection activeCell="M96" sqref="M96"/>
    </sheetView>
  </sheetViews>
  <sheetFormatPr defaultRowHeight="15"/>
  <cols>
    <col min="3" max="3" width="4.85546875" bestFit="1" customWidth="1"/>
    <col min="4" max="4" width="29.140625" bestFit="1" customWidth="1"/>
    <col min="5" max="5" width="10" bestFit="1" customWidth="1"/>
    <col min="6" max="6" width="9.140625" bestFit="1" customWidth="1"/>
    <col min="7" max="7" width="8.7109375" bestFit="1" customWidth="1"/>
    <col min="8" max="8" width="16.140625" bestFit="1" customWidth="1"/>
    <col min="9" max="9" width="15.85546875" bestFit="1" customWidth="1"/>
    <col min="18" max="18" width="7.85546875" customWidth="1"/>
  </cols>
  <sheetData>
    <row r="2" spans="1:9" ht="15.75" thickBot="1">
      <c r="B2" s="44"/>
      <c r="C2" s="43"/>
      <c r="D2" s="43"/>
      <c r="E2" s="43"/>
      <c r="F2" s="43"/>
      <c r="G2" s="43"/>
    </row>
    <row r="3" spans="1:9" ht="15.75" thickBot="1">
      <c r="B3" s="45" t="s">
        <v>51</v>
      </c>
      <c r="C3" s="46" t="s">
        <v>50</v>
      </c>
      <c r="D3" s="46" t="s">
        <v>43</v>
      </c>
      <c r="E3" s="46" t="s">
        <v>41</v>
      </c>
      <c r="F3" s="46" t="s">
        <v>42</v>
      </c>
      <c r="G3" s="46" t="s">
        <v>5</v>
      </c>
      <c r="H3" s="46" t="s">
        <v>46</v>
      </c>
      <c r="I3" s="45" t="s">
        <v>77</v>
      </c>
    </row>
    <row r="4" spans="1:9">
      <c r="B4" s="34">
        <v>1</v>
      </c>
      <c r="C4" s="38">
        <v>1</v>
      </c>
      <c r="D4" s="38" t="s">
        <v>40</v>
      </c>
      <c r="E4" s="154">
        <f>TIME(8,30,0)</f>
        <v>0.35416666666666669</v>
      </c>
      <c r="F4" s="152">
        <f t="shared" ref="F4:F10" si="0">E4+G4</f>
        <v>0.41180555555555559</v>
      </c>
      <c r="G4" s="78">
        <f>'Total Time'!D3</f>
        <v>5.7638888888888885E-2</v>
      </c>
      <c r="H4" s="78">
        <f>MAX(G4:G5)</f>
        <v>5.7638888888888885E-2</v>
      </c>
      <c r="I4" s="124">
        <f>E4</f>
        <v>0.35416666666666669</v>
      </c>
    </row>
    <row r="5" spans="1:9">
      <c r="B5" s="34"/>
      <c r="C5" s="34">
        <v>1</v>
      </c>
      <c r="D5" s="34" t="s">
        <v>39</v>
      </c>
      <c r="E5" s="155">
        <f>F4</f>
        <v>0.41180555555555559</v>
      </c>
      <c r="F5" s="153">
        <f t="shared" si="0"/>
        <v>0.43125000000000002</v>
      </c>
      <c r="G5" s="79">
        <f>'Total Time'!D4</f>
        <v>1.9444444444444445E-2</v>
      </c>
      <c r="H5" s="79">
        <f>MAX(G4:G5)</f>
        <v>5.7638888888888885E-2</v>
      </c>
      <c r="I5" s="124">
        <f t="shared" ref="I5:I63" si="1">E5</f>
        <v>0.41180555555555559</v>
      </c>
    </row>
    <row r="6" spans="1:9">
      <c r="A6" s="33"/>
      <c r="B6" s="34"/>
      <c r="C6" s="34">
        <v>1</v>
      </c>
      <c r="D6" s="35" t="s">
        <v>47</v>
      </c>
      <c r="E6" s="155">
        <f>F5</f>
        <v>0.43125000000000002</v>
      </c>
      <c r="F6" s="153">
        <f t="shared" si="0"/>
        <v>0.44166666666666671</v>
      </c>
      <c r="G6" s="79">
        <f>'Total Time'!D5</f>
        <v>1.0416666666666666E-2</v>
      </c>
      <c r="H6" s="79">
        <f>MAX($G$4:$G$5)+SUM(G6)</f>
        <v>6.805555555555555E-2</v>
      </c>
      <c r="I6" s="124">
        <f t="shared" si="1"/>
        <v>0.43125000000000002</v>
      </c>
    </row>
    <row r="7" spans="1:9">
      <c r="B7" s="34"/>
      <c r="C7" s="34">
        <v>1</v>
      </c>
      <c r="D7" s="35" t="s">
        <v>44</v>
      </c>
      <c r="E7" s="155">
        <f t="shared" ref="E7:E17" si="2">F6</f>
        <v>0.44166666666666671</v>
      </c>
      <c r="F7" s="153">
        <f t="shared" si="0"/>
        <v>0.45347222222222228</v>
      </c>
      <c r="G7" s="79">
        <f>'Total Time'!D6</f>
        <v>1.1805555555555555E-2</v>
      </c>
      <c r="H7" s="79">
        <f>MAX($G$4:$G$5)+SUM(G6:G7)</f>
        <v>7.9861111111111105E-2</v>
      </c>
      <c r="I7" s="124">
        <f t="shared" si="1"/>
        <v>0.44166666666666671</v>
      </c>
    </row>
    <row r="8" spans="1:9">
      <c r="B8" s="34"/>
      <c r="C8" s="34">
        <v>1</v>
      </c>
      <c r="D8" s="35" t="s">
        <v>36</v>
      </c>
      <c r="E8" s="155">
        <f t="shared" si="2"/>
        <v>0.45347222222222228</v>
      </c>
      <c r="F8" s="153">
        <f t="shared" si="0"/>
        <v>0.73541666666666672</v>
      </c>
      <c r="G8" s="79">
        <f>'Total Time'!D7</f>
        <v>0.28194444444444444</v>
      </c>
      <c r="H8" s="79">
        <f>MAX($G$4:$G$5)+SUM(G6:G9)</f>
        <v>0.37222222222222223</v>
      </c>
      <c r="I8" s="124">
        <f t="shared" si="1"/>
        <v>0.45347222222222228</v>
      </c>
    </row>
    <row r="9" spans="1:9">
      <c r="B9" s="34"/>
      <c r="C9" s="34">
        <v>1</v>
      </c>
      <c r="D9" s="34" t="s">
        <v>24</v>
      </c>
      <c r="E9" s="155">
        <f t="shared" si="2"/>
        <v>0.73541666666666672</v>
      </c>
      <c r="F9" s="153">
        <f t="shared" si="0"/>
        <v>0.74583333333333335</v>
      </c>
      <c r="G9" s="79">
        <f>'Total Time'!D8</f>
        <v>1.0416666666666666E-2</v>
      </c>
      <c r="H9" s="79">
        <f>MAX($G$4:$G$5)+SUM(G6:G9)</f>
        <v>0.37222222222222223</v>
      </c>
      <c r="I9" s="124">
        <f t="shared" si="1"/>
        <v>0.73541666666666672</v>
      </c>
    </row>
    <row r="10" spans="1:9">
      <c r="B10" s="34"/>
      <c r="C10" s="34">
        <v>1</v>
      </c>
      <c r="D10" s="35" t="s">
        <v>45</v>
      </c>
      <c r="E10" s="155">
        <f t="shared" si="2"/>
        <v>0.74583333333333335</v>
      </c>
      <c r="F10" s="153">
        <f t="shared" si="0"/>
        <v>0.75763888888888886</v>
      </c>
      <c r="G10" s="79">
        <f>'Total Time'!D9</f>
        <v>1.1805555555555555E-2</v>
      </c>
      <c r="H10" s="79">
        <f>MAX($G$4:$G$5)+SUM(G6:G10)</f>
        <v>0.3840277777777778</v>
      </c>
      <c r="I10" s="124">
        <f t="shared" si="1"/>
        <v>0.74583333333333335</v>
      </c>
    </row>
    <row r="11" spans="1:9">
      <c r="B11" s="34"/>
      <c r="C11" s="35">
        <v>2</v>
      </c>
      <c r="D11" s="34" t="s">
        <v>40</v>
      </c>
      <c r="E11" s="155">
        <f t="shared" si="2"/>
        <v>0.75763888888888886</v>
      </c>
      <c r="F11" s="153">
        <f t="shared" ref="F11:F17" si="3">E11+G11</f>
        <v>0.81527777777777777</v>
      </c>
      <c r="G11" s="79">
        <f>'Total Time'!D10</f>
        <v>5.7638888888888885E-2</v>
      </c>
      <c r="H11" s="79">
        <f>MAX($G$4:$G$5)+SUM(G6:G11)</f>
        <v>0.44166666666666671</v>
      </c>
      <c r="I11" s="124">
        <f t="shared" si="1"/>
        <v>0.75763888888888886</v>
      </c>
    </row>
    <row r="12" spans="1:9">
      <c r="B12" s="34"/>
      <c r="C12" s="35">
        <v>2</v>
      </c>
      <c r="D12" s="34" t="s">
        <v>39</v>
      </c>
      <c r="E12" s="155">
        <f t="shared" si="2"/>
        <v>0.81527777777777777</v>
      </c>
      <c r="F12" s="153">
        <f t="shared" si="3"/>
        <v>0.83472222222222225</v>
      </c>
      <c r="G12" s="79">
        <f>'Total Time'!D11</f>
        <v>1.9444444444444445E-2</v>
      </c>
      <c r="H12" s="79">
        <f>MAX($G$4:$G$5)+SUM(G6:G12)</f>
        <v>0.46111111111111114</v>
      </c>
      <c r="I12" s="124">
        <f t="shared" si="1"/>
        <v>0.81527777777777777</v>
      </c>
    </row>
    <row r="13" spans="1:9">
      <c r="B13" s="34"/>
      <c r="C13" s="35">
        <v>2</v>
      </c>
      <c r="D13" s="35" t="s">
        <v>47</v>
      </c>
      <c r="E13" s="155">
        <f t="shared" si="2"/>
        <v>0.83472222222222225</v>
      </c>
      <c r="F13" s="153">
        <f t="shared" si="3"/>
        <v>0.84861111111111109</v>
      </c>
      <c r="G13" s="79">
        <f>'Total Time'!D12</f>
        <v>1.3888888888888888E-2</v>
      </c>
      <c r="H13" s="79">
        <f>MAX($G$4:$G$5)+SUM(G6:G13)</f>
        <v>0.47500000000000003</v>
      </c>
      <c r="I13" s="124">
        <f t="shared" si="1"/>
        <v>0.83472222222222225</v>
      </c>
    </row>
    <row r="14" spans="1:9">
      <c r="B14" s="34"/>
      <c r="C14" s="35">
        <v>2</v>
      </c>
      <c r="D14" s="35" t="s">
        <v>44</v>
      </c>
      <c r="E14" s="155">
        <f t="shared" si="2"/>
        <v>0.84861111111111109</v>
      </c>
      <c r="F14" s="153">
        <f t="shared" si="3"/>
        <v>0.86041666666666661</v>
      </c>
      <c r="G14" s="79">
        <f>'Total Time'!D13</f>
        <v>1.1805555555555555E-2</v>
      </c>
      <c r="H14" s="79">
        <f>MAX($G$4:$G$5)+SUM(G6:G14)</f>
        <v>0.4868055555555556</v>
      </c>
      <c r="I14" s="124">
        <f t="shared" si="1"/>
        <v>0.84861111111111109</v>
      </c>
    </row>
    <row r="15" spans="1:9">
      <c r="B15" s="34"/>
      <c r="C15" s="35">
        <v>2</v>
      </c>
      <c r="D15" s="35" t="s">
        <v>36</v>
      </c>
      <c r="E15" s="155">
        <f t="shared" si="2"/>
        <v>0.86041666666666661</v>
      </c>
      <c r="F15" s="153">
        <f t="shared" si="3"/>
        <v>1.1423611111111112</v>
      </c>
      <c r="G15" s="79">
        <f>'Total Time'!D14</f>
        <v>0.28194444444444444</v>
      </c>
      <c r="H15" s="79">
        <f>MAX($G$4:$G$5)+SUM(G6:G15)</f>
        <v>0.76875000000000004</v>
      </c>
      <c r="I15" s="124">
        <f t="shared" si="1"/>
        <v>0.86041666666666661</v>
      </c>
    </row>
    <row r="16" spans="1:9">
      <c r="B16" s="34"/>
      <c r="C16" s="35">
        <v>2</v>
      </c>
      <c r="D16" s="34" t="s">
        <v>24</v>
      </c>
      <c r="E16" s="155">
        <f t="shared" si="2"/>
        <v>1.1423611111111112</v>
      </c>
      <c r="F16" s="153">
        <f t="shared" si="3"/>
        <v>1.1527777777777779</v>
      </c>
      <c r="G16" s="79">
        <f>'Total Time'!D15</f>
        <v>1.0416666666666666E-2</v>
      </c>
      <c r="H16" s="79">
        <f>MAX($G$4:$G$5)+SUM(G6:G16)</f>
        <v>0.77916666666666667</v>
      </c>
      <c r="I16" s="124">
        <f t="shared" si="1"/>
        <v>1.1423611111111112</v>
      </c>
    </row>
    <row r="17" spans="2:14" ht="15.75" thickBot="1">
      <c r="B17" s="34"/>
      <c r="C17" s="35">
        <v>2</v>
      </c>
      <c r="D17" s="35" t="s">
        <v>45</v>
      </c>
      <c r="E17" s="155">
        <f t="shared" si="2"/>
        <v>1.1527777777777779</v>
      </c>
      <c r="F17" s="159">
        <f t="shared" si="3"/>
        <v>1.1645833333333335</v>
      </c>
      <c r="G17" s="79">
        <f>'Total Time'!D16</f>
        <v>1.1805555555555555E-2</v>
      </c>
      <c r="H17" s="79">
        <f>MAX($G$4:$G$5)+SUM(G6:G17)</f>
        <v>0.79097222222222219</v>
      </c>
      <c r="I17" s="124">
        <f t="shared" si="1"/>
        <v>1.1527777777777779</v>
      </c>
    </row>
    <row r="18" spans="2:14" ht="15.75" thickBot="1">
      <c r="B18" s="52"/>
      <c r="C18" s="54"/>
      <c r="D18" s="52" t="s">
        <v>29</v>
      </c>
      <c r="E18" s="81"/>
      <c r="F18" s="160"/>
      <c r="G18" s="160"/>
      <c r="H18" s="80">
        <f>MAX($G$4:$G$5)+SUM(G6:G18)</f>
        <v>0.79097222222222219</v>
      </c>
      <c r="I18" s="125">
        <f t="shared" si="1"/>
        <v>0</v>
      </c>
    </row>
    <row r="19" spans="2:14">
      <c r="B19" s="38">
        <v>2</v>
      </c>
      <c r="C19" s="40">
        <v>1</v>
      </c>
      <c r="D19" s="38" t="s">
        <v>40</v>
      </c>
      <c r="E19" s="156">
        <f>F17</f>
        <v>1.1645833333333335</v>
      </c>
      <c r="F19" s="154">
        <f>E19+G19</f>
        <v>1.2062500000000003</v>
      </c>
      <c r="G19" s="152">
        <f>'Total Time'!D25</f>
        <v>4.1666666666666664E-2</v>
      </c>
      <c r="H19" s="78">
        <f>SUM(G19)</f>
        <v>4.1666666666666664E-2</v>
      </c>
      <c r="I19" s="124">
        <f t="shared" si="1"/>
        <v>1.1645833333333335</v>
      </c>
    </row>
    <row r="20" spans="2:14">
      <c r="B20" s="34"/>
      <c r="C20" s="41">
        <v>1</v>
      </c>
      <c r="D20" s="34" t="s">
        <v>39</v>
      </c>
      <c r="E20" s="156">
        <f>F19</f>
        <v>1.2062500000000003</v>
      </c>
      <c r="F20" s="155">
        <f t="shared" ref="F20:F32" si="4">E20+G20</f>
        <v>1.2097222222222226</v>
      </c>
      <c r="G20" s="153">
        <f>'Total Time'!D26</f>
        <v>3.472222222222222E-3</v>
      </c>
      <c r="H20" s="79">
        <f>SUM(G20)</f>
        <v>3.472222222222222E-3</v>
      </c>
      <c r="I20" s="124">
        <f t="shared" si="1"/>
        <v>1.2062500000000003</v>
      </c>
      <c r="N20" s="32"/>
    </row>
    <row r="21" spans="2:14">
      <c r="B21" s="34"/>
      <c r="C21" s="41">
        <v>1</v>
      </c>
      <c r="D21" s="35" t="s">
        <v>47</v>
      </c>
      <c r="E21" s="156">
        <f t="shared" ref="E21:E32" si="5">F20</f>
        <v>1.2097222222222226</v>
      </c>
      <c r="F21" s="155">
        <f t="shared" si="4"/>
        <v>1.2201388888888893</v>
      </c>
      <c r="G21" s="153">
        <f>'Total Time'!D27</f>
        <v>1.0416666666666666E-2</v>
      </c>
      <c r="H21" s="79">
        <f>MAX($G$19:$G$20)+SUM(G21)+MAX($G$4:$G$5)+SUM(G6)</f>
        <v>0.12013888888888889</v>
      </c>
      <c r="I21" s="124">
        <f t="shared" si="1"/>
        <v>1.2097222222222226</v>
      </c>
      <c r="N21" s="32"/>
    </row>
    <row r="22" spans="2:14">
      <c r="B22" s="34"/>
      <c r="C22" s="41">
        <v>1</v>
      </c>
      <c r="D22" s="35" t="s">
        <v>44</v>
      </c>
      <c r="E22" s="156">
        <f t="shared" si="5"/>
        <v>1.2201388888888893</v>
      </c>
      <c r="F22" s="155">
        <f t="shared" si="4"/>
        <v>1.2201388888888893</v>
      </c>
      <c r="G22" s="153">
        <f>'Total Time'!D28</f>
        <v>0</v>
      </c>
      <c r="H22" s="79">
        <f>MAX($G$19:$G$20)+SUM($G$21:G22)+MAX($G$4:$G$5)+SUM($G$6:$G$17)</f>
        <v>0.84305555555555545</v>
      </c>
      <c r="I22" s="124">
        <f t="shared" si="1"/>
        <v>1.2201388888888893</v>
      </c>
      <c r="N22" s="32"/>
    </row>
    <row r="23" spans="2:14">
      <c r="B23" s="34"/>
      <c r="C23" s="41">
        <v>1</v>
      </c>
      <c r="D23" s="35" t="s">
        <v>36</v>
      </c>
      <c r="E23" s="156">
        <f t="shared" si="5"/>
        <v>1.2201388888888893</v>
      </c>
      <c r="F23" s="155" t="e">
        <f t="shared" si="4"/>
        <v>#DIV/0!</v>
      </c>
      <c r="G23" s="153" t="e">
        <f>'Total Time'!D29</f>
        <v>#DIV/0!</v>
      </c>
      <c r="H23" s="79" t="e">
        <f>MAX($G$19:$G$20)+SUM($G$21:G23)+MAX($G$4:$G$5)+SUM($G$6:$G$17)</f>
        <v>#DIV/0!</v>
      </c>
      <c r="I23" s="124">
        <f t="shared" si="1"/>
        <v>1.2201388888888893</v>
      </c>
      <c r="N23" s="32"/>
    </row>
    <row r="24" spans="2:14">
      <c r="B24" s="34"/>
      <c r="C24" s="41">
        <v>1</v>
      </c>
      <c r="D24" s="34" t="s">
        <v>24</v>
      </c>
      <c r="E24" s="156" t="e">
        <f t="shared" si="5"/>
        <v>#DIV/0!</v>
      </c>
      <c r="F24" s="155" t="e">
        <f t="shared" si="4"/>
        <v>#DIV/0!</v>
      </c>
      <c r="G24" s="153">
        <f>'Total Time'!D30</f>
        <v>1.0416666666666666E-2</v>
      </c>
      <c r="H24" s="79" t="e">
        <f>MAX($G$19:$G$20)+SUM($G$21:G24)+MAX($G$4:$G$5)+SUM($G$6:$G$17)</f>
        <v>#DIV/0!</v>
      </c>
      <c r="I24" s="124" t="e">
        <f t="shared" si="1"/>
        <v>#DIV/0!</v>
      </c>
      <c r="N24" s="32"/>
    </row>
    <row r="25" spans="2:14">
      <c r="B25" s="34"/>
      <c r="C25" s="41">
        <v>1</v>
      </c>
      <c r="D25" s="35" t="s">
        <v>45</v>
      </c>
      <c r="E25" s="156" t="e">
        <f t="shared" si="5"/>
        <v>#DIV/0!</v>
      </c>
      <c r="F25" s="155" t="e">
        <f t="shared" si="4"/>
        <v>#DIV/0!</v>
      </c>
      <c r="G25" s="153">
        <f>'Total Time'!D31</f>
        <v>0</v>
      </c>
      <c r="H25" s="79" t="e">
        <f>MAX($G$19:$G$20)+SUM($G$21:G25)+MAX($G$4:$G$5)+SUM($G$6:$G$17)</f>
        <v>#DIV/0!</v>
      </c>
      <c r="I25" s="124" t="e">
        <f t="shared" si="1"/>
        <v>#DIV/0!</v>
      </c>
      <c r="N25" s="32"/>
    </row>
    <row r="26" spans="2:14">
      <c r="B26" s="34"/>
      <c r="C26" s="41">
        <v>2</v>
      </c>
      <c r="D26" s="34" t="s">
        <v>40</v>
      </c>
      <c r="E26" s="156" t="e">
        <f t="shared" si="5"/>
        <v>#DIV/0!</v>
      </c>
      <c r="F26" s="155" t="e">
        <f t="shared" si="4"/>
        <v>#DIV/0!</v>
      </c>
      <c r="G26" s="153">
        <f>'Total Time'!D32</f>
        <v>4.1666666666666664E-2</v>
      </c>
      <c r="H26" s="79" t="e">
        <f>MAX($G$19:$G$20)+SUM($G$21:G26)+MAX($G$4:$G$5)+SUM($G$6:$G$17)</f>
        <v>#DIV/0!</v>
      </c>
      <c r="I26" s="124" t="e">
        <f t="shared" si="1"/>
        <v>#DIV/0!</v>
      </c>
      <c r="N26" s="32"/>
    </row>
    <row r="27" spans="2:14">
      <c r="B27" s="34"/>
      <c r="C27" s="41">
        <v>2</v>
      </c>
      <c r="D27" s="34" t="s">
        <v>39</v>
      </c>
      <c r="E27" s="156" t="e">
        <f t="shared" si="5"/>
        <v>#DIV/0!</v>
      </c>
      <c r="F27" s="155" t="e">
        <f t="shared" si="4"/>
        <v>#DIV/0!</v>
      </c>
      <c r="G27" s="153">
        <f>'Total Time'!D33</f>
        <v>3.472222222222222E-3</v>
      </c>
      <c r="H27" s="79" t="e">
        <f>MAX($G$19:$G$20)+SUM($G$21:G27)+MAX($G$4:$G$5)+SUM($G$6:$G$17)</f>
        <v>#DIV/0!</v>
      </c>
      <c r="I27" s="124" t="e">
        <f t="shared" si="1"/>
        <v>#DIV/0!</v>
      </c>
      <c r="N27" s="32"/>
    </row>
    <row r="28" spans="2:14">
      <c r="B28" s="34"/>
      <c r="C28" s="41">
        <v>2</v>
      </c>
      <c r="D28" s="35" t="s">
        <v>47</v>
      </c>
      <c r="E28" s="156" t="e">
        <f t="shared" si="5"/>
        <v>#DIV/0!</v>
      </c>
      <c r="F28" s="155" t="e">
        <f t="shared" si="4"/>
        <v>#DIV/0!</v>
      </c>
      <c r="G28" s="153">
        <f>'Total Time'!D34</f>
        <v>1.3888888888888888E-2</v>
      </c>
      <c r="H28" s="79" t="e">
        <f>MAX($G$19:$G$20)+SUM($G$21:G28)+MAX($G$4:$G$5)+SUM($G$6:$G$17)</f>
        <v>#DIV/0!</v>
      </c>
      <c r="I28" s="124" t="e">
        <f t="shared" si="1"/>
        <v>#DIV/0!</v>
      </c>
      <c r="N28" s="32"/>
    </row>
    <row r="29" spans="2:14">
      <c r="B29" s="34"/>
      <c r="C29" s="41">
        <v>2</v>
      </c>
      <c r="D29" s="35" t="s">
        <v>44</v>
      </c>
      <c r="E29" s="156" t="e">
        <f t="shared" si="5"/>
        <v>#DIV/0!</v>
      </c>
      <c r="F29" s="155" t="e">
        <f t="shared" si="4"/>
        <v>#DIV/0!</v>
      </c>
      <c r="G29" s="153">
        <f>'Total Time'!D35</f>
        <v>0</v>
      </c>
      <c r="H29" s="79" t="e">
        <f>MAX($G$19:$G$20)+SUM($G$21:G29)+MAX($G$4:$G$5)+SUM($G$6:$G$17)</f>
        <v>#DIV/0!</v>
      </c>
      <c r="I29" s="124" t="e">
        <f t="shared" si="1"/>
        <v>#DIV/0!</v>
      </c>
      <c r="N29" s="32"/>
    </row>
    <row r="30" spans="2:14">
      <c r="B30" s="34"/>
      <c r="C30" s="41">
        <v>2</v>
      </c>
      <c r="D30" s="35" t="s">
        <v>36</v>
      </c>
      <c r="E30" s="156" t="e">
        <f t="shared" si="5"/>
        <v>#DIV/0!</v>
      </c>
      <c r="F30" s="155" t="e">
        <f t="shared" si="4"/>
        <v>#DIV/0!</v>
      </c>
      <c r="G30" s="153" t="e">
        <f>'Total Time'!D36</f>
        <v>#DIV/0!</v>
      </c>
      <c r="H30" s="79" t="e">
        <f>MAX($G$19:$G$20)+SUM($G$21:G30)+MAX($G$4:$G$5)+SUM($G$6:$G$17)</f>
        <v>#DIV/0!</v>
      </c>
      <c r="I30" s="124" t="e">
        <f t="shared" si="1"/>
        <v>#DIV/0!</v>
      </c>
      <c r="N30" s="32"/>
    </row>
    <row r="31" spans="2:14">
      <c r="B31" s="34"/>
      <c r="C31" s="41">
        <v>2</v>
      </c>
      <c r="D31" s="34" t="s">
        <v>24</v>
      </c>
      <c r="E31" s="156" t="e">
        <f t="shared" si="5"/>
        <v>#DIV/0!</v>
      </c>
      <c r="F31" s="155" t="e">
        <f t="shared" si="4"/>
        <v>#DIV/0!</v>
      </c>
      <c r="G31" s="153">
        <f>'Total Time'!D37</f>
        <v>1.0416666666666666E-2</v>
      </c>
      <c r="H31" s="79" t="e">
        <f>MAX($G$19:$G$20)+SUM($G$21:G31)+MAX($G$4:$G$5)+SUM($G$6:$G$17)</f>
        <v>#DIV/0!</v>
      </c>
      <c r="I31" s="124" t="e">
        <f t="shared" si="1"/>
        <v>#DIV/0!</v>
      </c>
      <c r="N31" s="32"/>
    </row>
    <row r="32" spans="2:14" ht="15.75" thickBot="1">
      <c r="B32" s="37"/>
      <c r="C32" s="42">
        <v>2</v>
      </c>
      <c r="D32" s="36" t="s">
        <v>45</v>
      </c>
      <c r="E32" s="156" t="e">
        <f t="shared" si="5"/>
        <v>#DIV/0!</v>
      </c>
      <c r="F32" s="161" t="e">
        <f t="shared" si="4"/>
        <v>#DIV/0!</v>
      </c>
      <c r="G32" s="159">
        <f>'Total Time'!D38</f>
        <v>0</v>
      </c>
      <c r="H32" s="79" t="e">
        <f>MAX($G$19:$G$20)+SUM($G$21:G32)+MAX($G$4:$G$5)+SUM($G$6:$G$17)</f>
        <v>#DIV/0!</v>
      </c>
      <c r="I32" s="124" t="e">
        <f t="shared" si="1"/>
        <v>#DIV/0!</v>
      </c>
      <c r="N32" s="32"/>
    </row>
    <row r="33" spans="2:14" ht="15.75" thickBot="1">
      <c r="B33" s="52"/>
      <c r="C33" s="52"/>
      <c r="D33" s="52" t="s">
        <v>29</v>
      </c>
      <c r="E33" s="81"/>
      <c r="F33" s="162"/>
      <c r="G33" s="163"/>
      <c r="H33" s="81" t="e">
        <f>MAX($G$19:$G$20)+SUM($G$21:G33)+MAX($G$4:$G$5)+SUM($G$6:G18)</f>
        <v>#DIV/0!</v>
      </c>
      <c r="I33" s="125">
        <f t="shared" si="1"/>
        <v>0</v>
      </c>
      <c r="N33" s="32"/>
    </row>
    <row r="34" spans="2:14">
      <c r="B34" s="38">
        <v>3</v>
      </c>
      <c r="C34" s="40">
        <v>1</v>
      </c>
      <c r="D34" s="38" t="s">
        <v>40</v>
      </c>
      <c r="E34" s="156" t="e">
        <f>F32</f>
        <v>#DIV/0!</v>
      </c>
      <c r="F34" s="154" t="e">
        <f>E34+G34</f>
        <v>#DIV/0!</v>
      </c>
      <c r="G34" s="152">
        <f>'Total Time'!D45</f>
        <v>4.1666666666666664E-2</v>
      </c>
      <c r="H34" s="78">
        <f>SUM(G34)</f>
        <v>4.1666666666666664E-2</v>
      </c>
      <c r="I34" s="124" t="e">
        <f t="shared" si="1"/>
        <v>#DIV/0!</v>
      </c>
      <c r="N34" s="32"/>
    </row>
    <row r="35" spans="2:14">
      <c r="B35" s="34"/>
      <c r="C35" s="41">
        <v>1</v>
      </c>
      <c r="D35" s="34" t="s">
        <v>39</v>
      </c>
      <c r="E35" s="156" t="e">
        <f>F34</f>
        <v>#DIV/0!</v>
      </c>
      <c r="F35" s="155" t="e">
        <f t="shared" ref="F35:F92" si="6">E35+G35</f>
        <v>#DIV/0!</v>
      </c>
      <c r="G35" s="153">
        <f>'Total Time'!D46</f>
        <v>3.472222222222222E-3</v>
      </c>
      <c r="H35" s="79">
        <f>SUM(G35)</f>
        <v>3.472222222222222E-3</v>
      </c>
      <c r="I35" s="124" t="e">
        <f t="shared" si="1"/>
        <v>#DIV/0!</v>
      </c>
      <c r="N35" s="32"/>
    </row>
    <row r="36" spans="2:14">
      <c r="B36" s="34"/>
      <c r="C36" s="41">
        <v>1</v>
      </c>
      <c r="D36" s="35" t="s">
        <v>47</v>
      </c>
      <c r="E36" s="156" t="e">
        <f t="shared" ref="E36:E92" si="7">F35</f>
        <v>#DIV/0!</v>
      </c>
      <c r="F36" s="155" t="e">
        <f t="shared" si="6"/>
        <v>#DIV/0!</v>
      </c>
      <c r="G36" s="153">
        <f>'Total Time'!D47</f>
        <v>1.0416666666666666E-2</v>
      </c>
      <c r="H36" s="79" t="e">
        <f>MAX($G$19:$G$20)+SUM($G$6:$G$17)+MAX($G$4:$G$5)+SUM($G$21:$G$32)+MAX($G$34:$G$35)+SUM(G36)</f>
        <v>#DIV/0!</v>
      </c>
      <c r="I36" s="124" t="e">
        <f t="shared" si="1"/>
        <v>#DIV/0!</v>
      </c>
      <c r="N36" s="32"/>
    </row>
    <row r="37" spans="2:14">
      <c r="B37" s="34"/>
      <c r="C37" s="41">
        <v>1</v>
      </c>
      <c r="D37" s="35" t="s">
        <v>44</v>
      </c>
      <c r="E37" s="156" t="e">
        <f t="shared" si="7"/>
        <v>#DIV/0!</v>
      </c>
      <c r="F37" s="155" t="e">
        <f t="shared" si="6"/>
        <v>#DIV/0!</v>
      </c>
      <c r="G37" s="153">
        <f>'Total Time'!D48</f>
        <v>0</v>
      </c>
      <c r="H37" s="79" t="e">
        <f>MAX($G$19:$G$20)+SUM($G$6:$G$17)+MAX($G$4:$G$5)+SUM($G$21:$G$32)+MAX($G$34:$G$35)+SUM($G$36:G37)</f>
        <v>#DIV/0!</v>
      </c>
      <c r="I37" s="124" t="e">
        <f t="shared" si="1"/>
        <v>#DIV/0!</v>
      </c>
      <c r="N37" s="32"/>
    </row>
    <row r="38" spans="2:14">
      <c r="B38" s="34"/>
      <c r="C38" s="41">
        <v>1</v>
      </c>
      <c r="D38" s="35" t="s">
        <v>36</v>
      </c>
      <c r="E38" s="156" t="e">
        <f t="shared" si="7"/>
        <v>#DIV/0!</v>
      </c>
      <c r="F38" s="155" t="e">
        <f t="shared" si="6"/>
        <v>#DIV/0!</v>
      </c>
      <c r="G38" s="153" t="e">
        <f>'Total Time'!D49</f>
        <v>#DIV/0!</v>
      </c>
      <c r="H38" s="79" t="e">
        <f>MAX($G$19:$G$20)+SUM($G$6:$G$17)+MAX($G$4:$G$5)+SUM($G$21:$G$32)+MAX($G$34:$G$35)+SUM($G$36:G38)</f>
        <v>#DIV/0!</v>
      </c>
      <c r="I38" s="124" t="e">
        <f t="shared" si="1"/>
        <v>#DIV/0!</v>
      </c>
      <c r="N38" s="32"/>
    </row>
    <row r="39" spans="2:14">
      <c r="B39" s="34"/>
      <c r="C39" s="41">
        <v>1</v>
      </c>
      <c r="D39" s="34" t="s">
        <v>24</v>
      </c>
      <c r="E39" s="156" t="e">
        <f t="shared" si="7"/>
        <v>#DIV/0!</v>
      </c>
      <c r="F39" s="155" t="e">
        <f t="shared" si="6"/>
        <v>#DIV/0!</v>
      </c>
      <c r="G39" s="153">
        <f>'Total Time'!D50</f>
        <v>1.0416666666666666E-2</v>
      </c>
      <c r="H39" s="79" t="e">
        <f>MAX($G$19:$G$20)+SUM($G$6:$G$17)+MAX($G$4:$G$5)+SUM($G$21:$G$32)+MAX($G$34:$G$35)+SUM($G$36:G39)</f>
        <v>#DIV/0!</v>
      </c>
      <c r="I39" s="124" t="e">
        <f t="shared" si="1"/>
        <v>#DIV/0!</v>
      </c>
      <c r="N39" s="32"/>
    </row>
    <row r="40" spans="2:14">
      <c r="B40" s="34"/>
      <c r="C40" s="41">
        <v>1</v>
      </c>
      <c r="D40" s="35" t="s">
        <v>45</v>
      </c>
      <c r="E40" s="156" t="e">
        <f t="shared" si="7"/>
        <v>#DIV/0!</v>
      </c>
      <c r="F40" s="155" t="e">
        <f t="shared" si="6"/>
        <v>#DIV/0!</v>
      </c>
      <c r="G40" s="153">
        <f>'Total Time'!D51</f>
        <v>0</v>
      </c>
      <c r="H40" s="79" t="e">
        <f>MAX($G$19:$G$20)+SUM($G$6:$G$17)+MAX($G$4:$G$5)+SUM($G$21:$G$32)+MAX($G$34:$G$35)+SUM($G$36:G40)</f>
        <v>#DIV/0!</v>
      </c>
      <c r="I40" s="124" t="e">
        <f t="shared" si="1"/>
        <v>#DIV/0!</v>
      </c>
      <c r="N40" s="32"/>
    </row>
    <row r="41" spans="2:14">
      <c r="B41" s="34"/>
      <c r="C41" s="41">
        <v>2</v>
      </c>
      <c r="D41" s="34" t="s">
        <v>40</v>
      </c>
      <c r="E41" s="156" t="e">
        <f t="shared" si="7"/>
        <v>#DIV/0!</v>
      </c>
      <c r="F41" s="155" t="e">
        <f t="shared" si="6"/>
        <v>#DIV/0!</v>
      </c>
      <c r="G41" s="153">
        <f>'Total Time'!D52</f>
        <v>4.1666666666666664E-2</v>
      </c>
      <c r="H41" s="79" t="e">
        <f>MAX($G$19:$G$20)+SUM($G$6:$G$17)+MAX($G$4:$G$5)+SUM($G$21:$G$32)+MAX($G$34:$G$35)+SUM($G$36:G41)</f>
        <v>#DIV/0!</v>
      </c>
      <c r="I41" s="124" t="e">
        <f t="shared" si="1"/>
        <v>#DIV/0!</v>
      </c>
      <c r="N41" s="32"/>
    </row>
    <row r="42" spans="2:14">
      <c r="B42" s="34"/>
      <c r="C42" s="41">
        <v>2</v>
      </c>
      <c r="D42" s="34" t="s">
        <v>39</v>
      </c>
      <c r="E42" s="156" t="e">
        <f t="shared" si="7"/>
        <v>#DIV/0!</v>
      </c>
      <c r="F42" s="155" t="e">
        <f t="shared" si="6"/>
        <v>#DIV/0!</v>
      </c>
      <c r="G42" s="153">
        <f>'Total Time'!D53</f>
        <v>3.472222222222222E-3</v>
      </c>
      <c r="H42" s="79" t="e">
        <f>MAX($G$19:$G$20)+SUM($G$6:$G$17)+MAX($G$4:$G$5)+SUM($G$21:$G$32)+MAX($G$34:$G$35)+SUM($G$36:G42)</f>
        <v>#DIV/0!</v>
      </c>
      <c r="I42" s="124" t="e">
        <f t="shared" si="1"/>
        <v>#DIV/0!</v>
      </c>
      <c r="N42" s="32"/>
    </row>
    <row r="43" spans="2:14">
      <c r="B43" s="34"/>
      <c r="C43" s="41">
        <v>2</v>
      </c>
      <c r="D43" s="35" t="s">
        <v>47</v>
      </c>
      <c r="E43" s="156" t="e">
        <f t="shared" si="7"/>
        <v>#DIV/0!</v>
      </c>
      <c r="F43" s="155" t="e">
        <f t="shared" si="6"/>
        <v>#DIV/0!</v>
      </c>
      <c r="G43" s="153">
        <f>'Total Time'!D54</f>
        <v>1.3888888888888888E-2</v>
      </c>
      <c r="H43" s="79" t="e">
        <f>MAX($G$19:$G$20)+SUM($G$6:$G$17)+MAX($G$4:$G$5)+SUM($G$21:$G$32)+MAX($G$34:$G$35)+SUM($G$36:G43)</f>
        <v>#DIV/0!</v>
      </c>
      <c r="I43" s="124" t="e">
        <f t="shared" si="1"/>
        <v>#DIV/0!</v>
      </c>
      <c r="N43" s="32"/>
    </row>
    <row r="44" spans="2:14">
      <c r="B44" s="34"/>
      <c r="C44" s="41">
        <v>2</v>
      </c>
      <c r="D44" s="35" t="s">
        <v>44</v>
      </c>
      <c r="E44" s="156" t="e">
        <f t="shared" si="7"/>
        <v>#DIV/0!</v>
      </c>
      <c r="F44" s="155" t="e">
        <f t="shared" si="6"/>
        <v>#DIV/0!</v>
      </c>
      <c r="G44" s="153">
        <f>'Total Time'!D55</f>
        <v>0</v>
      </c>
      <c r="H44" s="79" t="e">
        <f>MAX($G$19:$G$20)+SUM($G$6:$G$17)+MAX($G$4:$G$5)+SUM($G$21:$G$32)+MAX($G$34:$G$35)+SUM($G$36:G44)</f>
        <v>#DIV/0!</v>
      </c>
      <c r="I44" s="124" t="e">
        <f t="shared" si="1"/>
        <v>#DIV/0!</v>
      </c>
    </row>
    <row r="45" spans="2:14">
      <c r="B45" s="34"/>
      <c r="C45" s="41">
        <v>2</v>
      </c>
      <c r="D45" s="35" t="s">
        <v>36</v>
      </c>
      <c r="E45" s="156" t="e">
        <f t="shared" si="7"/>
        <v>#DIV/0!</v>
      </c>
      <c r="F45" s="155" t="e">
        <f t="shared" si="6"/>
        <v>#DIV/0!</v>
      </c>
      <c r="G45" s="153" t="e">
        <f>'Total Time'!D56</f>
        <v>#DIV/0!</v>
      </c>
      <c r="H45" s="79" t="e">
        <f>MAX($G$19:$G$20)+SUM($G$6:$G$17)+MAX($G$4:$G$5)+SUM($G$21:$G$32)+MAX($G$34:$G$35)+SUM($G$36:G45)</f>
        <v>#DIV/0!</v>
      </c>
      <c r="I45" s="124" t="e">
        <f t="shared" si="1"/>
        <v>#DIV/0!</v>
      </c>
    </row>
    <row r="46" spans="2:14">
      <c r="B46" s="34"/>
      <c r="C46" s="41">
        <v>2</v>
      </c>
      <c r="D46" s="34" t="s">
        <v>24</v>
      </c>
      <c r="E46" s="156" t="e">
        <f t="shared" si="7"/>
        <v>#DIV/0!</v>
      </c>
      <c r="F46" s="155" t="e">
        <f t="shared" si="6"/>
        <v>#DIV/0!</v>
      </c>
      <c r="G46" s="153">
        <f>'Total Time'!D57</f>
        <v>1.0416666666666666E-2</v>
      </c>
      <c r="H46" s="79" t="e">
        <f>MAX($G$19:$G$20)+SUM($G$6:$G$17)+MAX($G$4:$G$5)+SUM($G$21:$G$32)+MAX($G$34:$G$35)+SUM($G$36:G46)</f>
        <v>#DIV/0!</v>
      </c>
      <c r="I46" s="124" t="e">
        <f t="shared" si="1"/>
        <v>#DIV/0!</v>
      </c>
    </row>
    <row r="47" spans="2:14" ht="15.75" thickBot="1">
      <c r="B47" s="37"/>
      <c r="C47" s="42">
        <v>2</v>
      </c>
      <c r="D47" s="36" t="s">
        <v>45</v>
      </c>
      <c r="E47" s="156" t="e">
        <f t="shared" si="7"/>
        <v>#DIV/0!</v>
      </c>
      <c r="F47" s="155" t="e">
        <f t="shared" si="6"/>
        <v>#DIV/0!</v>
      </c>
      <c r="G47" s="153">
        <f>'Total Time'!D58</f>
        <v>0</v>
      </c>
      <c r="H47" s="79" t="e">
        <f>MAX($G$19:$G$20)+SUM($G$6:$G$17)+MAX($G$4:$G$5)+SUM($G$21:$G$32)+MAX($G$34:$G$35)+SUM($G$36:G47)</f>
        <v>#DIV/0!</v>
      </c>
      <c r="I47" s="124" t="e">
        <f t="shared" si="1"/>
        <v>#DIV/0!</v>
      </c>
    </row>
    <row r="48" spans="2:14" ht="15.75" thickBot="1">
      <c r="B48" s="52"/>
      <c r="C48" s="52"/>
      <c r="D48" s="52" t="s">
        <v>29</v>
      </c>
      <c r="E48" s="157"/>
      <c r="F48" s="164"/>
      <c r="G48" s="160"/>
      <c r="H48" s="81" t="e">
        <f>MAX($G$19:$G$20)+SUM($G$6:G17)+MAX($G$4:$G$5)+SUM($G$21:G32)+MAX($G$34:$G$35)+SUM($G$36:G47)</f>
        <v>#DIV/0!</v>
      </c>
      <c r="I48" s="131">
        <f t="shared" si="1"/>
        <v>0</v>
      </c>
    </row>
    <row r="49" spans="2:9">
      <c r="B49" s="38">
        <v>4</v>
      </c>
      <c r="C49" s="40">
        <v>1</v>
      </c>
      <c r="D49" s="38" t="s">
        <v>40</v>
      </c>
      <c r="E49" s="156" t="e">
        <f>F47</f>
        <v>#DIV/0!</v>
      </c>
      <c r="F49" s="152" t="e">
        <f>E49+G49</f>
        <v>#DIV/0!</v>
      </c>
      <c r="G49" s="78">
        <f>'Total Time'!D60</f>
        <v>0</v>
      </c>
      <c r="H49" s="130">
        <f>SUM(G49)</f>
        <v>0</v>
      </c>
      <c r="I49" s="133" t="e">
        <f>E49</f>
        <v>#DIV/0!</v>
      </c>
    </row>
    <row r="50" spans="2:9">
      <c r="B50" s="34"/>
      <c r="C50" s="41">
        <v>1</v>
      </c>
      <c r="D50" s="34" t="s">
        <v>39</v>
      </c>
      <c r="E50" s="156" t="e">
        <f>F49</f>
        <v>#DIV/0!</v>
      </c>
      <c r="F50" s="153" t="e">
        <f t="shared" si="6"/>
        <v>#DIV/0!</v>
      </c>
      <c r="G50" s="79">
        <f>'Total Time'!D61</f>
        <v>0</v>
      </c>
      <c r="H50" s="130">
        <f>SUM(G50)</f>
        <v>0</v>
      </c>
      <c r="I50" s="132" t="e">
        <f t="shared" si="1"/>
        <v>#DIV/0!</v>
      </c>
    </row>
    <row r="51" spans="2:9">
      <c r="B51" s="34"/>
      <c r="C51" s="41">
        <v>1</v>
      </c>
      <c r="D51" s="35" t="s">
        <v>47</v>
      </c>
      <c r="E51" s="156" t="e">
        <f t="shared" ref="E51:E62" si="8">F50</f>
        <v>#DIV/0!</v>
      </c>
      <c r="F51" s="153" t="e">
        <f t="shared" si="6"/>
        <v>#DIV/0!</v>
      </c>
      <c r="G51" s="79">
        <f>'Total Time'!D62</f>
        <v>0</v>
      </c>
      <c r="H51" s="130" t="e">
        <f>MAX($G$19:$G$20)+SUM($G$6:$G$17)+MAX($G$4:$G$5)+SUM($G$21:$G$32)+MAX($G$34:$G$35)+SUM($G$36:$G$47)+MAX($G$49:$G$50)+SUM(G51)</f>
        <v>#DIV/0!</v>
      </c>
      <c r="I51" s="132" t="e">
        <f>E51</f>
        <v>#DIV/0!</v>
      </c>
    </row>
    <row r="52" spans="2:9">
      <c r="B52" s="34"/>
      <c r="C52" s="41">
        <v>1</v>
      </c>
      <c r="D52" s="35" t="s">
        <v>44</v>
      </c>
      <c r="E52" s="156" t="e">
        <f t="shared" si="8"/>
        <v>#DIV/0!</v>
      </c>
      <c r="F52" s="153" t="e">
        <f t="shared" si="6"/>
        <v>#DIV/0!</v>
      </c>
      <c r="G52" s="79">
        <f>'Total Time'!D63</f>
        <v>0</v>
      </c>
      <c r="H52" s="130" t="e">
        <f>MAX($G$19:$G$20)+SUM($G$6:G17)+MAX($G$4:$G$5)+SUM($G$21:G32)+MAX($G$34:$G$35)+SUM($G$36:G47)</f>
        <v>#DIV/0!</v>
      </c>
      <c r="I52" s="132" t="e">
        <f t="shared" si="1"/>
        <v>#DIV/0!</v>
      </c>
    </row>
    <row r="53" spans="2:9">
      <c r="B53" s="34"/>
      <c r="C53" s="41">
        <v>1</v>
      </c>
      <c r="D53" s="35" t="s">
        <v>36</v>
      </c>
      <c r="E53" s="156" t="e">
        <f t="shared" si="8"/>
        <v>#DIV/0!</v>
      </c>
      <c r="F53" s="153" t="e">
        <f t="shared" si="6"/>
        <v>#DIV/0!</v>
      </c>
      <c r="G53" s="79">
        <f>'Total Time'!D64</f>
        <v>0</v>
      </c>
      <c r="H53" s="130" t="e">
        <f>MAX($G$19:$G$20)+SUM($G$6:$G$17)+MAX($G$4:$G$5)+SUM($G$21:$G$32)+MAX($G$34:$G$35)+SUM($G$36:$G$47)+MAX($G$49:$G$50)+SUM($G$51:G53)</f>
        <v>#DIV/0!</v>
      </c>
      <c r="I53" s="132" t="e">
        <f t="shared" si="1"/>
        <v>#DIV/0!</v>
      </c>
    </row>
    <row r="54" spans="2:9">
      <c r="B54" s="34"/>
      <c r="C54" s="41">
        <v>1</v>
      </c>
      <c r="D54" s="34" t="s">
        <v>24</v>
      </c>
      <c r="E54" s="156" t="e">
        <f t="shared" si="8"/>
        <v>#DIV/0!</v>
      </c>
      <c r="F54" s="153" t="e">
        <f t="shared" si="6"/>
        <v>#DIV/0!</v>
      </c>
      <c r="G54" s="79">
        <f>'Total Time'!D65</f>
        <v>5.7638888888888885E-2</v>
      </c>
      <c r="H54" s="130" t="e">
        <f>MAX($G$19:$G$20)+SUM($G$6:$G$17)+MAX($G$4:$G$5)+SUM($G$21:$G$32)+MAX($G$34:$G$35)+SUM($G$36:$G$47)+MAX($G$49:$G$50)+SUM($G$51:G54)</f>
        <v>#DIV/0!</v>
      </c>
      <c r="I54" s="132" t="e">
        <f t="shared" si="1"/>
        <v>#DIV/0!</v>
      </c>
    </row>
    <row r="55" spans="2:9">
      <c r="B55" s="34"/>
      <c r="C55" s="41">
        <v>1</v>
      </c>
      <c r="D55" s="35" t="s">
        <v>45</v>
      </c>
      <c r="E55" s="156" t="e">
        <f t="shared" si="8"/>
        <v>#DIV/0!</v>
      </c>
      <c r="F55" s="153" t="e">
        <f t="shared" si="6"/>
        <v>#DIV/0!</v>
      </c>
      <c r="G55" s="79">
        <f>'Total Time'!D66</f>
        <v>1.9444444444444445E-2</v>
      </c>
      <c r="H55" s="130" t="e">
        <f>MAX($G$19:$G$20)+SUM($G$6:$G$17)+MAX($G$4:$G$5)+SUM($G$21:$G$32)+MAX($G$34:$G$35)+SUM($G$36:$G$47)+MAX($G$49:$G$50)+SUM($G$51:G55)</f>
        <v>#DIV/0!</v>
      </c>
      <c r="I55" s="132" t="e">
        <f t="shared" si="1"/>
        <v>#DIV/0!</v>
      </c>
    </row>
    <row r="56" spans="2:9">
      <c r="B56" s="34"/>
      <c r="C56" s="41">
        <v>2</v>
      </c>
      <c r="D56" s="34" t="s">
        <v>40</v>
      </c>
      <c r="E56" s="156" t="e">
        <f t="shared" si="8"/>
        <v>#DIV/0!</v>
      </c>
      <c r="F56" s="153" t="e">
        <f t="shared" si="6"/>
        <v>#DIV/0!</v>
      </c>
      <c r="G56" s="79">
        <f>'Total Time'!D67</f>
        <v>1.0416666666666666E-2</v>
      </c>
      <c r="H56" s="130" t="e">
        <f>MAX($G$19:$G$20)+SUM($G$6:$G$17)+MAX($G$4:$G$5)+SUM($G$21:$G$32)+MAX($G$34:$G$35)+SUM($G$36:$G$47)+MAX($G$49:$G$50)+SUM($G$51:G56)</f>
        <v>#DIV/0!</v>
      </c>
      <c r="I56" s="132" t="e">
        <f t="shared" si="1"/>
        <v>#DIV/0!</v>
      </c>
    </row>
    <row r="57" spans="2:9">
      <c r="B57" s="34"/>
      <c r="C57" s="41">
        <v>2</v>
      </c>
      <c r="D57" s="34" t="s">
        <v>39</v>
      </c>
      <c r="E57" s="156" t="e">
        <f t="shared" si="8"/>
        <v>#DIV/0!</v>
      </c>
      <c r="F57" s="153" t="e">
        <f t="shared" si="6"/>
        <v>#DIV/0!</v>
      </c>
      <c r="G57" s="79">
        <f>'Total Time'!D68</f>
        <v>1.1805555555555555E-2</v>
      </c>
      <c r="H57" s="130" t="e">
        <f>MAX($G$19:$G$20)+SUM($G$6:$G$17)+MAX($G$4:$G$5)+SUM($G$21:$G$32)+MAX($G$34:$G$35)+SUM($G$36:$G$47)+MAX($G$49:$G$50)+SUM($G$51:G57)</f>
        <v>#DIV/0!</v>
      </c>
      <c r="I57" s="132" t="e">
        <f t="shared" si="1"/>
        <v>#DIV/0!</v>
      </c>
    </row>
    <row r="58" spans="2:9">
      <c r="B58" s="34"/>
      <c r="C58" s="41">
        <v>2</v>
      </c>
      <c r="D58" s="35" t="s">
        <v>47</v>
      </c>
      <c r="E58" s="156" t="e">
        <f t="shared" si="8"/>
        <v>#DIV/0!</v>
      </c>
      <c r="F58" s="153" t="e">
        <f t="shared" si="6"/>
        <v>#DIV/0!</v>
      </c>
      <c r="G58" s="79">
        <f>'Total Time'!D69</f>
        <v>0.28194444444444444</v>
      </c>
      <c r="H58" s="130" t="e">
        <f>MAX($G$19:$G$20)+SUM($G$6:$G$17)+MAX($G$4:$G$5)+SUM($G$21:$G$32)+MAX($G$34:$G$35)+SUM($G$36:$G$47)+MAX($G$49:$G$50)+SUM($G$51:G58)</f>
        <v>#DIV/0!</v>
      </c>
      <c r="I58" s="132" t="e">
        <f t="shared" si="1"/>
        <v>#DIV/0!</v>
      </c>
    </row>
    <row r="59" spans="2:9">
      <c r="B59" s="34"/>
      <c r="C59" s="41">
        <v>2</v>
      </c>
      <c r="D59" s="35" t="s">
        <v>44</v>
      </c>
      <c r="E59" s="156" t="e">
        <f>F58</f>
        <v>#DIV/0!</v>
      </c>
      <c r="F59" s="153" t="e">
        <f t="shared" si="6"/>
        <v>#DIV/0!</v>
      </c>
      <c r="G59" s="79">
        <f>'Total Time'!D70</f>
        <v>1.0416666666666666E-2</v>
      </c>
      <c r="H59" s="130" t="e">
        <f>MAX($G$19:$G$20)+SUM($G$6:$G$17)+MAX($G$4:$G$5)+SUM($G$21:$G$32)+MAX($G$34:$G$35)+SUM($G$36:$G$47)+MAX($G$49:$G$50)+SUM($G$51:G59)</f>
        <v>#DIV/0!</v>
      </c>
      <c r="I59" s="132" t="e">
        <f t="shared" si="1"/>
        <v>#DIV/0!</v>
      </c>
    </row>
    <row r="60" spans="2:9">
      <c r="B60" s="34"/>
      <c r="C60" s="41">
        <v>2</v>
      </c>
      <c r="D60" s="35" t="s">
        <v>36</v>
      </c>
      <c r="E60" s="156" t="e">
        <f t="shared" si="8"/>
        <v>#DIV/0!</v>
      </c>
      <c r="F60" s="153" t="e">
        <f t="shared" si="6"/>
        <v>#DIV/0!</v>
      </c>
      <c r="G60" s="79">
        <f>'Total Time'!D71</f>
        <v>7.9861111111111122E-3</v>
      </c>
      <c r="H60" s="130" t="e">
        <f>MAX($G$19:$G$20)+SUM($G$6:$G$17)+MAX($G$4:$G$5)+SUM($G$21:$G$32)+MAX($G$34:$G$35)+SUM($G$36:$G$47)+MAX($G$49:$G$50)+SUM($G$51:G60)</f>
        <v>#DIV/0!</v>
      </c>
      <c r="I60" s="132" t="e">
        <f t="shared" si="1"/>
        <v>#DIV/0!</v>
      </c>
    </row>
    <row r="61" spans="2:9">
      <c r="B61" s="34"/>
      <c r="C61" s="41">
        <v>2</v>
      </c>
      <c r="D61" s="34" t="s">
        <v>24</v>
      </c>
      <c r="E61" s="156" t="e">
        <f t="shared" si="8"/>
        <v>#DIV/0!</v>
      </c>
      <c r="F61" s="153" t="e">
        <f t="shared" si="6"/>
        <v>#DIV/0!</v>
      </c>
      <c r="G61" s="79">
        <f>'Total Time'!D72</f>
        <v>4.1666666666666664E-2</v>
      </c>
      <c r="H61" s="130" t="e">
        <f>MAX($G$19:$G$20)+SUM($G$6:$G$17)+MAX($G$4:$G$5)+SUM($G$21:$G$32)+MAX($G$34:$G$35)+SUM($G$36:$G$47)+MAX($G$49:$G$50)+SUM($G$51:G61)</f>
        <v>#DIV/0!</v>
      </c>
      <c r="I61" s="132" t="e">
        <f t="shared" si="1"/>
        <v>#DIV/0!</v>
      </c>
    </row>
    <row r="62" spans="2:9" ht="15.75" thickBot="1">
      <c r="B62" s="37"/>
      <c r="C62" s="42">
        <v>2</v>
      </c>
      <c r="D62" s="35" t="s">
        <v>45</v>
      </c>
      <c r="E62" s="156" t="e">
        <f t="shared" si="8"/>
        <v>#DIV/0!</v>
      </c>
      <c r="F62" s="159" t="e">
        <f t="shared" si="6"/>
        <v>#DIV/0!</v>
      </c>
      <c r="G62" s="165">
        <f>'Total Time'!D73</f>
        <v>3.472222222222222E-3</v>
      </c>
      <c r="H62" s="130" t="e">
        <f>MAX($G$19:$G$20)+SUM($G$6:$G$17)+MAX($G$4:$G$5)+SUM($G$21:$G$32)+MAX($G$34:$G$35)+SUM($G$36:$G$47)+MAX($G$49:$G$50)+SUM($G$51:G62)</f>
        <v>#DIV/0!</v>
      </c>
      <c r="I62" s="132" t="e">
        <f t="shared" si="1"/>
        <v>#DIV/0!</v>
      </c>
    </row>
    <row r="63" spans="2:9" ht="15.75" thickBot="1">
      <c r="B63" s="52"/>
      <c r="C63" s="52"/>
      <c r="D63" s="52" t="s">
        <v>29</v>
      </c>
      <c r="E63" s="158"/>
      <c r="F63" s="166"/>
      <c r="G63" s="163"/>
      <c r="H63" s="81" t="e">
        <f>MAX($G$19:$G$20)+SUM($G$6:$G$17)+MAX($G$4:$G$5)+SUM($G$21:$G$32)+MAX($G$34:$G$35)+SUM($G$36:$G$47)+MAX($G$49:$G$50)+SUM($G$51:G63)</f>
        <v>#DIV/0!</v>
      </c>
      <c r="I63" s="125">
        <f t="shared" si="1"/>
        <v>0</v>
      </c>
    </row>
    <row r="64" spans="2:9">
      <c r="B64" s="38">
        <v>5</v>
      </c>
      <c r="C64" s="40">
        <v>1</v>
      </c>
      <c r="D64" s="34" t="s">
        <v>40</v>
      </c>
      <c r="E64" s="156" t="e">
        <f>F62</f>
        <v>#DIV/0!</v>
      </c>
      <c r="F64" s="152" t="e">
        <f t="shared" si="6"/>
        <v>#DIV/0!</v>
      </c>
      <c r="G64" s="152">
        <f>'Total Time'!D75</f>
        <v>0</v>
      </c>
      <c r="H64" s="79">
        <f>G64</f>
        <v>0</v>
      </c>
      <c r="I64" s="124" t="e">
        <f>E64</f>
        <v>#DIV/0!</v>
      </c>
    </row>
    <row r="65" spans="2:9">
      <c r="B65" s="34"/>
      <c r="C65" s="41">
        <v>1</v>
      </c>
      <c r="D65" s="34" t="s">
        <v>39</v>
      </c>
      <c r="E65" s="156" t="e">
        <f>F64</f>
        <v>#DIV/0!</v>
      </c>
      <c r="F65" s="153" t="e">
        <f t="shared" si="6"/>
        <v>#DIV/0!</v>
      </c>
      <c r="G65" s="153" t="e">
        <f>'Total Time'!D76</f>
        <v>#DIV/0!</v>
      </c>
      <c r="H65" s="79" t="e">
        <f>G65</f>
        <v>#DIV/0!</v>
      </c>
      <c r="I65" s="124" t="e">
        <f t="shared" ref="I65:I93" si="9">E65</f>
        <v>#DIV/0!</v>
      </c>
    </row>
    <row r="66" spans="2:9">
      <c r="B66" s="34"/>
      <c r="C66" s="41">
        <v>1</v>
      </c>
      <c r="D66" s="35" t="s">
        <v>47</v>
      </c>
      <c r="E66" s="156" t="e">
        <f t="shared" si="7"/>
        <v>#DIV/0!</v>
      </c>
      <c r="F66" s="153" t="e">
        <f t="shared" si="6"/>
        <v>#DIV/0!</v>
      </c>
      <c r="G66" s="153">
        <f>'Total Time'!D77</f>
        <v>1.0416666666666666E-2</v>
      </c>
      <c r="H66" s="79" t="e">
        <f>MAX($G$19:$G$20)+SUM($G$6:$G$17)+MAX($G$4:$G$5)+SUM($G$21:$G$32)+MAX($G$34:$G$35)+SUM($G$36:$G$47)+MAX($G$49:$G$50)+SUM($G$51:$G$62)+MAX($G$64:$G$65)+SUM(G66)</f>
        <v>#DIV/0!</v>
      </c>
      <c r="I66" s="124" t="e">
        <f t="shared" si="9"/>
        <v>#DIV/0!</v>
      </c>
    </row>
    <row r="67" spans="2:9">
      <c r="B67" s="34"/>
      <c r="C67" s="41">
        <v>1</v>
      </c>
      <c r="D67" s="35" t="s">
        <v>44</v>
      </c>
      <c r="E67" s="156" t="e">
        <f t="shared" si="7"/>
        <v>#DIV/0!</v>
      </c>
      <c r="F67" s="153" t="e">
        <f t="shared" si="6"/>
        <v>#DIV/0!</v>
      </c>
      <c r="G67" s="153">
        <f>'Total Time'!D78</f>
        <v>0</v>
      </c>
      <c r="H67" s="79" t="e">
        <f>MAX($G$19:$G$20)+SUM($G$6:$G$17)+MAX($G$4:$G$5)+SUM($G$21:$G$32)+MAX($G$34:$G$35)+SUM($G$36:$G$47)+MAX($G$49:$G$50)+SUM($G$51:$G$62)+MAX($G$64:$G$65)+SUM($G$66:G67)</f>
        <v>#DIV/0!</v>
      </c>
      <c r="I67" s="124" t="e">
        <f t="shared" si="9"/>
        <v>#DIV/0!</v>
      </c>
    </row>
    <row r="68" spans="2:9">
      <c r="B68" s="34"/>
      <c r="C68" s="41">
        <v>1</v>
      </c>
      <c r="D68" s="35" t="s">
        <v>36</v>
      </c>
      <c r="E68" s="156" t="e">
        <f t="shared" si="7"/>
        <v>#DIV/0!</v>
      </c>
      <c r="F68" s="153" t="e">
        <f t="shared" si="6"/>
        <v>#DIV/0!</v>
      </c>
      <c r="G68" s="153" t="e">
        <f>'Total Time'!D79</f>
        <v>#DIV/0!</v>
      </c>
      <c r="H68" s="79" t="e">
        <f>MAX($G$19:$G$20)+SUM($G$6:$G$17)+MAX($G$4:$G$5)+SUM($G$21:$G$32)+MAX($G$34:$G$35)+SUM($G$36:$G$47)+MAX($G$49:$G$50)+SUM($G$51:$G$62)+MAX($G$64:$G$65)+SUM($G$66:G68)</f>
        <v>#DIV/0!</v>
      </c>
      <c r="I68" s="124" t="e">
        <f t="shared" si="9"/>
        <v>#DIV/0!</v>
      </c>
    </row>
    <row r="69" spans="2:9">
      <c r="B69" s="34"/>
      <c r="C69" s="41">
        <v>1</v>
      </c>
      <c r="D69" s="34" t="s">
        <v>24</v>
      </c>
      <c r="E69" s="156" t="e">
        <f t="shared" si="7"/>
        <v>#DIV/0!</v>
      </c>
      <c r="F69" s="153" t="e">
        <f t="shared" si="6"/>
        <v>#DIV/0!</v>
      </c>
      <c r="G69" s="153">
        <f>'Total Time'!D80</f>
        <v>0</v>
      </c>
      <c r="H69" s="79" t="e">
        <f>MAX($G$19:$G$20)+SUM($G$6:$G$17)+MAX($G$4:$G$5)+SUM($G$21:$G$32)+MAX($G$34:$G$35)+SUM($G$36:$G$47)+MAX($G$49:$G$50)+SUM($G$51:$G$62)+MAX($G$64:$G$65)+SUM($G$66:G69)</f>
        <v>#DIV/0!</v>
      </c>
      <c r="I69" s="124" t="e">
        <f t="shared" si="9"/>
        <v>#DIV/0!</v>
      </c>
    </row>
    <row r="70" spans="2:9">
      <c r="B70" s="34"/>
      <c r="C70" s="41">
        <v>1</v>
      </c>
      <c r="D70" s="35" t="s">
        <v>45</v>
      </c>
      <c r="E70" s="156" t="e">
        <f t="shared" si="7"/>
        <v>#DIV/0!</v>
      </c>
      <c r="F70" s="153" t="e">
        <f t="shared" si="6"/>
        <v>#DIV/0!</v>
      </c>
      <c r="G70" s="153">
        <f>'Total Time'!D81</f>
        <v>0</v>
      </c>
      <c r="H70" s="79" t="e">
        <f>MAX($G$19:$G$20)+SUM($G$6:$G$17)+MAX($G$4:$G$5)+SUM($G$21:$G$32)+MAX($G$34:$G$35)+SUM($G$36:$G$47)+MAX($G$49:$G$50)+SUM($G$51:$G$62)+MAX($G$64:$G$65)+SUM($G$66:G70)</f>
        <v>#DIV/0!</v>
      </c>
      <c r="I70" s="124" t="e">
        <f t="shared" si="9"/>
        <v>#DIV/0!</v>
      </c>
    </row>
    <row r="71" spans="2:9">
      <c r="B71" s="34"/>
      <c r="C71" s="41">
        <v>2</v>
      </c>
      <c r="D71" s="34" t="s">
        <v>40</v>
      </c>
      <c r="E71" s="156" t="e">
        <f t="shared" si="7"/>
        <v>#DIV/0!</v>
      </c>
      <c r="F71" s="153" t="e">
        <f t="shared" si="6"/>
        <v>#DIV/0!</v>
      </c>
      <c r="G71" s="153">
        <f>'Total Time'!D82</f>
        <v>0</v>
      </c>
      <c r="H71" s="79" t="e">
        <f>MAX($G$19:$G$20)+SUM($G$6:$G$17)+MAX($G$4:$G$5)+SUM($G$21:$G$32)+MAX($G$34:$G$35)+SUM($G$36:$G$47)+MAX($G$49:$G$50)+SUM($G$51:$G$62)+MAX($G$64:$G$65)+SUM($G$66:G71)</f>
        <v>#DIV/0!</v>
      </c>
      <c r="I71" s="124" t="e">
        <f t="shared" si="9"/>
        <v>#DIV/0!</v>
      </c>
    </row>
    <row r="72" spans="2:9">
      <c r="B72" s="34"/>
      <c r="C72" s="41">
        <v>2</v>
      </c>
      <c r="D72" s="34" t="s">
        <v>39</v>
      </c>
      <c r="E72" s="156" t="e">
        <f t="shared" si="7"/>
        <v>#DIV/0!</v>
      </c>
      <c r="F72" s="153" t="e">
        <f t="shared" si="6"/>
        <v>#DIV/0!</v>
      </c>
      <c r="G72" s="153">
        <f>'Total Time'!D83</f>
        <v>0</v>
      </c>
      <c r="H72" s="79" t="e">
        <f>MAX($G$19:$G$20)+SUM($G$6:$G$17)+MAX($G$4:$G$5)+SUM($G$21:$G$32)+MAX($G$34:$G$35)+SUM($G$36:$G$47)+MAX($G$49:$G$50)+SUM($G$51:$G$62)+MAX($G$64:$G$65)+SUM($G$66:G72)</f>
        <v>#DIV/0!</v>
      </c>
      <c r="I72" s="124" t="e">
        <f t="shared" si="9"/>
        <v>#DIV/0!</v>
      </c>
    </row>
    <row r="73" spans="2:9">
      <c r="B73" s="34"/>
      <c r="C73" s="41">
        <v>2</v>
      </c>
      <c r="D73" s="35" t="s">
        <v>47</v>
      </c>
      <c r="E73" s="156" t="e">
        <f t="shared" si="7"/>
        <v>#DIV/0!</v>
      </c>
      <c r="F73" s="153" t="e">
        <f t="shared" si="6"/>
        <v>#DIV/0!</v>
      </c>
      <c r="G73" s="153">
        <f>'Total Time'!D84</f>
        <v>0</v>
      </c>
      <c r="H73" s="79" t="e">
        <f>MAX($G$19:$G$20)+SUM($G$6:$G$17)+MAX($G$4:$G$5)+SUM($G$21:$G$32)+MAX($G$34:$G$35)+SUM($G$36:$G$47)+MAX($G$49:$G$50)+SUM($G$51:$G$62)+MAX($G$64:$G$65)+SUM($G$66:G73)</f>
        <v>#DIV/0!</v>
      </c>
      <c r="I73" s="124" t="e">
        <f t="shared" si="9"/>
        <v>#DIV/0!</v>
      </c>
    </row>
    <row r="74" spans="2:9">
      <c r="B74" s="34"/>
      <c r="C74" s="41">
        <v>2</v>
      </c>
      <c r="D74" s="35" t="s">
        <v>44</v>
      </c>
      <c r="E74" s="156" t="e">
        <f t="shared" si="7"/>
        <v>#DIV/0!</v>
      </c>
      <c r="F74" s="153" t="e">
        <f t="shared" si="6"/>
        <v>#DIV/0!</v>
      </c>
      <c r="G74" s="153">
        <f>'Total Time'!D85</f>
        <v>4.1666666666666664E-2</v>
      </c>
      <c r="H74" s="79" t="e">
        <f>MAX($G$19:$G$20)+SUM($G$6:$G$17)+MAX($G$4:$G$5)+SUM($G$21:$G$32)+MAX($G$34:$G$35)+SUM($G$36:$G$47)+MAX($G$49:$G$50)+SUM($G$51:$G$62)+MAX($G$64:$G$65)+SUM($G$66:G74)</f>
        <v>#DIV/0!</v>
      </c>
      <c r="I74" s="124" t="e">
        <f t="shared" si="9"/>
        <v>#DIV/0!</v>
      </c>
    </row>
    <row r="75" spans="2:9">
      <c r="B75" s="34"/>
      <c r="C75" s="41">
        <v>2</v>
      </c>
      <c r="D75" s="35" t="s">
        <v>36</v>
      </c>
      <c r="E75" s="156" t="e">
        <f t="shared" si="7"/>
        <v>#DIV/0!</v>
      </c>
      <c r="F75" s="153" t="e">
        <f t="shared" si="6"/>
        <v>#DIV/0!</v>
      </c>
      <c r="G75" s="153">
        <f>'Total Time'!D86</f>
        <v>3.472222222222222E-3</v>
      </c>
      <c r="H75" s="79" t="e">
        <f>MAX($G$19:$G$20)+SUM($G$6:$G$17)+MAX($G$4:$G$5)+SUM($G$21:$G$32)+MAX($G$34:$G$35)+SUM($G$36:$G$47)+MAX($G$49:$G$50)+SUM($G$51:$G$62)+MAX($G$64:$G$65)+SUM($G$66:G75)</f>
        <v>#DIV/0!</v>
      </c>
      <c r="I75" s="124" t="e">
        <f t="shared" si="9"/>
        <v>#DIV/0!</v>
      </c>
    </row>
    <row r="76" spans="2:9">
      <c r="B76" s="34"/>
      <c r="C76" s="41">
        <v>2</v>
      </c>
      <c r="D76" s="34" t="s">
        <v>24</v>
      </c>
      <c r="E76" s="156" t="e">
        <f t="shared" si="7"/>
        <v>#DIV/0!</v>
      </c>
      <c r="F76" s="153" t="e">
        <f t="shared" si="6"/>
        <v>#DIV/0!</v>
      </c>
      <c r="G76" s="153">
        <f>'Total Time'!D87</f>
        <v>1.0416666666666666E-2</v>
      </c>
      <c r="H76" s="79" t="e">
        <f>MAX($G$19:$G$20)+SUM($G$6:$G$17)+MAX($G$4:$G$5)+SUM($G$21:$G$32)+MAX($G$34:$G$35)+SUM($G$36:$G$47)+MAX($G$49:$G$50)+SUM($G$51:$G$62)+MAX($G$64:$G$65)+SUM($G$66:G76)</f>
        <v>#DIV/0!</v>
      </c>
      <c r="I76" s="124" t="e">
        <f t="shared" si="9"/>
        <v>#DIV/0!</v>
      </c>
    </row>
    <row r="77" spans="2:9" ht="15.75" thickBot="1">
      <c r="B77" s="37"/>
      <c r="C77" s="42">
        <v>2</v>
      </c>
      <c r="D77" s="36" t="s">
        <v>45</v>
      </c>
      <c r="E77" s="156" t="e">
        <f t="shared" si="7"/>
        <v>#DIV/0!</v>
      </c>
      <c r="F77" s="159" t="e">
        <f t="shared" si="6"/>
        <v>#DIV/0!</v>
      </c>
      <c r="G77" s="153">
        <f>'Total Time'!D88</f>
        <v>0</v>
      </c>
      <c r="H77" s="79" t="e">
        <f>MAX($G$19:$G$20)+SUM($G$6:$G$17)+MAX($G$4:$G$5)+SUM($G$21:$G$32)+MAX($G$34:$G$35)+SUM($G$36:$G$47)+MAX($G$49:$G$50)+SUM($G$51:$G$62)+MAX($G$64:$G$65)+SUM($G$66:G77)</f>
        <v>#DIV/0!</v>
      </c>
      <c r="I77" s="124" t="e">
        <f t="shared" si="9"/>
        <v>#DIV/0!</v>
      </c>
    </row>
    <row r="78" spans="2:9" ht="15.75" thickBot="1">
      <c r="B78" s="52"/>
      <c r="C78" s="52"/>
      <c r="D78" s="52" t="s">
        <v>29</v>
      </c>
      <c r="E78" s="81"/>
      <c r="F78" s="166"/>
      <c r="G78" s="81"/>
      <c r="H78" s="168" t="e">
        <f>MAX($G$19:$G$20)+SUM($G$6:$G$17)+MAX($G$4:$G$5)+SUM($G$21:$G$32)+MAX($G$34:$G$35)+SUM($G$36:$G$47)+MAX($G$49:$G$50)+SUM($G$51:$G$62)+MAX($G$64:$G$65)+SUM($G$66:G78)</f>
        <v>#DIV/0!</v>
      </c>
      <c r="I78" s="125">
        <f t="shared" si="9"/>
        <v>0</v>
      </c>
    </row>
    <row r="79" spans="2:9">
      <c r="B79" s="38">
        <v>6</v>
      </c>
      <c r="C79" s="40">
        <v>1</v>
      </c>
      <c r="D79" s="34" t="s">
        <v>40</v>
      </c>
      <c r="E79" s="156" t="e">
        <f>F77</f>
        <v>#DIV/0!</v>
      </c>
      <c r="F79" s="154" t="e">
        <f>E79+G79</f>
        <v>#DIV/0!</v>
      </c>
      <c r="G79" s="153">
        <f>'Total Time'!D90</f>
        <v>1.0416666666666666E-2</v>
      </c>
      <c r="H79" s="78">
        <f>G79</f>
        <v>1.0416666666666666E-2</v>
      </c>
      <c r="I79" s="167" t="e">
        <f t="shared" si="9"/>
        <v>#DIV/0!</v>
      </c>
    </row>
    <row r="80" spans="2:9">
      <c r="B80" s="34"/>
      <c r="C80" s="41">
        <v>1</v>
      </c>
      <c r="D80" s="34" t="s">
        <v>39</v>
      </c>
      <c r="E80" s="156" t="e">
        <f t="shared" si="7"/>
        <v>#DIV/0!</v>
      </c>
      <c r="F80" s="155" t="e">
        <f t="shared" si="6"/>
        <v>#DIV/0!</v>
      </c>
      <c r="G80" s="153">
        <f>'Total Time'!D91</f>
        <v>0</v>
      </c>
      <c r="H80" s="79">
        <f>G80</f>
        <v>0</v>
      </c>
      <c r="I80" s="167" t="e">
        <f t="shared" si="9"/>
        <v>#DIV/0!</v>
      </c>
    </row>
    <row r="81" spans="2:9">
      <c r="B81" s="34"/>
      <c r="C81" s="41">
        <v>1</v>
      </c>
      <c r="D81" s="35" t="s">
        <v>47</v>
      </c>
      <c r="E81" s="156" t="e">
        <f t="shared" si="7"/>
        <v>#DIV/0!</v>
      </c>
      <c r="F81" s="155" t="e">
        <f t="shared" si="6"/>
        <v>#DIV/0!</v>
      </c>
      <c r="G81" s="153">
        <f>'Total Time'!D92</f>
        <v>4.1666666666666664E-2</v>
      </c>
      <c r="H81" s="79" t="e">
        <f>MAX($G$19:$G$20)+SUM($G$6:$G$17)+MAX($G$4:$G$5)+SUM($G$21:$G$32)+MAX($G$34:$G$35)+SUM($G$36:$G$47)+MAX($G$49:$G$50)+SUM($G$51:$G$62)+MAX($G$64:$G$65)+SUM($G$66:$G$77)+MAX($G$79:$G$80)+SUM(G81)</f>
        <v>#DIV/0!</v>
      </c>
      <c r="I81" s="167" t="e">
        <f t="shared" si="9"/>
        <v>#DIV/0!</v>
      </c>
    </row>
    <row r="82" spans="2:9">
      <c r="B82" s="34"/>
      <c r="C82" s="41">
        <v>1</v>
      </c>
      <c r="D82" s="35" t="s">
        <v>44</v>
      </c>
      <c r="E82" s="156" t="e">
        <f t="shared" si="7"/>
        <v>#DIV/0!</v>
      </c>
      <c r="F82" s="155" t="e">
        <f t="shared" si="6"/>
        <v>#DIV/0!</v>
      </c>
      <c r="G82" s="153">
        <f>'Total Time'!D93</f>
        <v>3.472222222222222E-3</v>
      </c>
      <c r="H82" s="79" t="e">
        <f>MAX($G$19:$G$20)+SUM($G$6:$G$17)+MAX($G$4:$G$5)+SUM($G$21:$G$32)+MAX($G$34:$G$35)+SUM($G$36:$G$47)+MAX($G$49:$G$50)+SUM($G$51:$G$62)+MAX($G$64:$G$65)+SUM($G$66:$G$77)+MAX($G$79:$G$80)+SUM(G81:$G$82)</f>
        <v>#DIV/0!</v>
      </c>
      <c r="I82" s="167" t="e">
        <f t="shared" si="9"/>
        <v>#DIV/0!</v>
      </c>
    </row>
    <row r="83" spans="2:9">
      <c r="B83" s="34"/>
      <c r="C83" s="41">
        <v>1</v>
      </c>
      <c r="D83" s="35" t="s">
        <v>36</v>
      </c>
      <c r="E83" s="156" t="e">
        <f t="shared" si="7"/>
        <v>#DIV/0!</v>
      </c>
      <c r="F83" s="155" t="e">
        <f t="shared" si="6"/>
        <v>#DIV/0!</v>
      </c>
      <c r="G83" s="153">
        <f>'Total Time'!D94</f>
        <v>1.3888888888888888E-2</v>
      </c>
      <c r="H83" s="79" t="e">
        <f>MAX($G$19:$G$20)+SUM($G$6:$G$17)+MAX($G$4:$G$5)+SUM($G$21:$G$32)+MAX($G$34:$G$35)+SUM($G$36:$G$47)+MAX($G$49:$G$50)+SUM($G$51:$G$62)+MAX($G$64:$G$65)+SUM($G$66:$G$77)+MAX($G$79:$G$80)+SUM(G82:$G$82)</f>
        <v>#DIV/0!</v>
      </c>
      <c r="I83" s="167" t="e">
        <f t="shared" si="9"/>
        <v>#DIV/0!</v>
      </c>
    </row>
    <row r="84" spans="2:9">
      <c r="B84" s="34"/>
      <c r="C84" s="41">
        <v>1</v>
      </c>
      <c r="D84" s="34" t="s">
        <v>24</v>
      </c>
      <c r="E84" s="156" t="e">
        <f t="shared" si="7"/>
        <v>#DIV/0!</v>
      </c>
      <c r="F84" s="155" t="e">
        <f t="shared" si="6"/>
        <v>#DIV/0!</v>
      </c>
      <c r="G84" s="153">
        <f>'Total Time'!D95</f>
        <v>0</v>
      </c>
      <c r="H84" s="79" t="e">
        <f>MAX($G$19:$G$20)+SUM($G$6:$G$17)+MAX($G$4:$G$5)+SUM($G$21:$G$32)+MAX($G$34:$G$35)+SUM($G$36:$G$47)+MAX($G$49:$G$50)+SUM($G$51:$G$62)+MAX($G$64:$G$65)+SUM($G$66:$G$77)+MAX($G$79:$G$80)+SUM(G$82:$G83)</f>
        <v>#DIV/0!</v>
      </c>
      <c r="I84" s="167" t="e">
        <f t="shared" si="9"/>
        <v>#DIV/0!</v>
      </c>
    </row>
    <row r="85" spans="2:9">
      <c r="B85" s="34"/>
      <c r="C85" s="41">
        <v>1</v>
      </c>
      <c r="D85" s="35" t="s">
        <v>45</v>
      </c>
      <c r="E85" s="156" t="e">
        <f t="shared" si="7"/>
        <v>#DIV/0!</v>
      </c>
      <c r="F85" s="155" t="e">
        <f t="shared" si="6"/>
        <v>#DIV/0!</v>
      </c>
      <c r="G85" s="153" t="e">
        <f>'Total Time'!D96</f>
        <v>#DIV/0!</v>
      </c>
      <c r="H85" s="79" t="e">
        <f>MAX($G$19:$G$20)+SUM($G$6:$G$17)+MAX($G$4:$G$5)+SUM($G$21:$G$32)+MAX($G$34:$G$35)+SUM($G$36:$G$47)+MAX($G$49:$G$50)+SUM($G$51:$G$62)+MAX($G$64:$G$65)+SUM($G$66:$G$77)+MAX($G$79:$G$80)+SUM(G$82:$G84)</f>
        <v>#DIV/0!</v>
      </c>
      <c r="I85" s="167" t="e">
        <f t="shared" si="9"/>
        <v>#DIV/0!</v>
      </c>
    </row>
    <row r="86" spans="2:9">
      <c r="B86" s="34"/>
      <c r="C86" s="41">
        <v>2</v>
      </c>
      <c r="D86" s="34" t="s">
        <v>40</v>
      </c>
      <c r="E86" s="156" t="e">
        <f t="shared" si="7"/>
        <v>#DIV/0!</v>
      </c>
      <c r="F86" s="155" t="e">
        <f t="shared" si="6"/>
        <v>#DIV/0!</v>
      </c>
      <c r="G86" s="153">
        <f>'Total Time'!D97</f>
        <v>1.0416666666666666E-2</v>
      </c>
      <c r="H86" s="79" t="e">
        <f>MAX($G$19:$G$20)+SUM($G$6:$G$17)+MAX($G$4:$G$5)+SUM($G$21:$G$32)+MAX($G$34:$G$35)+SUM($G$36:$G$47)+MAX($G$49:$G$50)+SUM($G$51:$G$62)+MAX($G$64:$G$65)+SUM($G$66:$G$77)+MAX($G$79:$G$80)+SUM(G$82:$G85)</f>
        <v>#DIV/0!</v>
      </c>
      <c r="I86" s="167" t="e">
        <f t="shared" si="9"/>
        <v>#DIV/0!</v>
      </c>
    </row>
    <row r="87" spans="2:9">
      <c r="B87" s="34"/>
      <c r="C87" s="41">
        <v>2</v>
      </c>
      <c r="D87" s="34" t="s">
        <v>39</v>
      </c>
      <c r="E87" s="156" t="e">
        <f t="shared" si="7"/>
        <v>#DIV/0!</v>
      </c>
      <c r="F87" s="155" t="e">
        <f t="shared" si="6"/>
        <v>#DIV/0!</v>
      </c>
      <c r="G87" s="153">
        <f>'Total Time'!D98</f>
        <v>0</v>
      </c>
      <c r="H87" s="79" t="e">
        <f>MAX($G$19:$G$20)+SUM($G$6:$G$17)+MAX($G$4:$G$5)+SUM($G$21:$G$32)+MAX($G$34:$G$35)+SUM($G$36:$G$47)+MAX($G$49:$G$50)+SUM($G$51:$G$62)+MAX($G$64:$G$65)+SUM($G$66:$G$77)+MAX($G$79:$G$80)+SUM(G$82:$G86)</f>
        <v>#DIV/0!</v>
      </c>
      <c r="I87" s="167" t="e">
        <f t="shared" si="9"/>
        <v>#DIV/0!</v>
      </c>
    </row>
    <row r="88" spans="2:9">
      <c r="B88" s="34"/>
      <c r="C88" s="41">
        <v>2</v>
      </c>
      <c r="D88" s="35" t="s">
        <v>47</v>
      </c>
      <c r="E88" s="156" t="e">
        <f t="shared" si="7"/>
        <v>#DIV/0!</v>
      </c>
      <c r="F88" s="155" t="e">
        <f t="shared" si="6"/>
        <v>#DIV/0!</v>
      </c>
      <c r="G88" s="153" t="e">
        <f>'Total Time'!D99</f>
        <v>#DIV/0!</v>
      </c>
      <c r="H88" s="79" t="e">
        <f>MAX($G$19:$G$20)+SUM($G$6:$G$17)+MAX($G$4:$G$5)+SUM($G$21:$G$32)+MAX($G$34:$G$35)+SUM($G$36:$G$47)+MAX($G$49:$G$50)+SUM($G$51:$G$62)+MAX($G$64:$G$65)+SUM($G$66:$G$77)+MAX($G$79:$G$80)+SUM(G$82:$G87)</f>
        <v>#DIV/0!</v>
      </c>
      <c r="I88" s="167" t="e">
        <f t="shared" si="9"/>
        <v>#DIV/0!</v>
      </c>
    </row>
    <row r="89" spans="2:9">
      <c r="B89" s="34"/>
      <c r="C89" s="41">
        <v>2</v>
      </c>
      <c r="D89" s="35" t="s">
        <v>44</v>
      </c>
      <c r="E89" s="156" t="e">
        <f t="shared" si="7"/>
        <v>#DIV/0!</v>
      </c>
      <c r="F89" s="155" t="e">
        <f t="shared" si="6"/>
        <v>#DIV/0!</v>
      </c>
      <c r="G89" s="153">
        <f>'Total Time'!D100</f>
        <v>0</v>
      </c>
      <c r="H89" s="79" t="e">
        <f>MAX($G$19:$G$20)+SUM($G$6:$G$17)+MAX($G$4:$G$5)+SUM($G$21:$G$32)+MAX($G$34:$G$35)+SUM($G$36:$G$47)+MAX($G$49:$G$50)+SUM($G$51:$G$62)+MAX($G$64:$G$65)+SUM($G$66:$G$77)+MAX($G$79:$G$80)+SUM(G$82:$G88)</f>
        <v>#DIV/0!</v>
      </c>
      <c r="I89" s="167" t="e">
        <f t="shared" si="9"/>
        <v>#DIV/0!</v>
      </c>
    </row>
    <row r="90" spans="2:9">
      <c r="B90" s="34"/>
      <c r="C90" s="41">
        <v>2</v>
      </c>
      <c r="D90" s="35" t="s">
        <v>36</v>
      </c>
      <c r="E90" s="156" t="e">
        <f t="shared" si="7"/>
        <v>#DIV/0!</v>
      </c>
      <c r="F90" s="155" t="e">
        <f t="shared" si="6"/>
        <v>#DIV/0!</v>
      </c>
      <c r="G90" s="153">
        <f>'Total Time'!D101</f>
        <v>0</v>
      </c>
      <c r="H90" s="79" t="e">
        <f>MAX($G$19:$G$20)+SUM($G$6:$G$17)+MAX($G$4:$G$5)+SUM($G$21:$G$32)+MAX($G$34:$G$35)+SUM($G$36:$G$47)+MAX($G$49:$G$50)+SUM($G$51:$G$62)+MAX($G$64:$G$65)+SUM($G$66:$G$77)+MAX($G$79:$G$80)+SUM(G$82:$G89)</f>
        <v>#DIV/0!</v>
      </c>
      <c r="I90" s="167" t="e">
        <f t="shared" si="9"/>
        <v>#DIV/0!</v>
      </c>
    </row>
    <row r="91" spans="2:9">
      <c r="B91" s="34"/>
      <c r="C91" s="41">
        <v>2</v>
      </c>
      <c r="D91" s="34" t="s">
        <v>24</v>
      </c>
      <c r="E91" s="156" t="e">
        <f t="shared" si="7"/>
        <v>#DIV/0!</v>
      </c>
      <c r="F91" s="155" t="e">
        <f t="shared" si="6"/>
        <v>#DIV/0!</v>
      </c>
      <c r="G91" s="153">
        <f>'Total Time'!D102</f>
        <v>0</v>
      </c>
      <c r="H91" s="79" t="e">
        <f>MAX($G$19:$G$20)+SUM($G$6:$G$17)+MAX($G$4:$G$5)+SUM($G$21:$G$32)+MAX($G$34:$G$35)+SUM($G$36:$G$47)+MAX($G$49:$G$50)+SUM($G$51:$G$62)+MAX($G$64:$G$65)+SUM($G$66:$G$77)+MAX($G$79:$G$80)+SUM(G$82:$G90)</f>
        <v>#DIV/0!</v>
      </c>
      <c r="I91" s="167" t="e">
        <f t="shared" si="9"/>
        <v>#DIV/0!</v>
      </c>
    </row>
    <row r="92" spans="2:9" ht="15.75" thickBot="1">
      <c r="B92" s="37"/>
      <c r="C92" s="42">
        <v>2</v>
      </c>
      <c r="D92" s="36" t="s">
        <v>45</v>
      </c>
      <c r="E92" s="156" t="e">
        <f t="shared" si="7"/>
        <v>#DIV/0!</v>
      </c>
      <c r="F92" s="161" t="e">
        <f t="shared" si="6"/>
        <v>#DIV/0!</v>
      </c>
      <c r="G92" s="159">
        <f>'Total Time'!D103</f>
        <v>0</v>
      </c>
      <c r="H92" s="79" t="e">
        <f>MAX($G$19:$G$20)+SUM($G$6:$G$17)+MAX($G$4:$G$5)+SUM($G$21:$G$32)+MAX($G$34:$G$35)+SUM($G$36:$G$47)+MAX($G$49:$G$50)+SUM($G$51:$G$62)+MAX($G$64:$G$65)+SUM($G$66:$G$77)+MAX($G$79:$G$80)+SUM(G$82:$G91)</f>
        <v>#DIV/0!</v>
      </c>
      <c r="I92" s="167" t="e">
        <f t="shared" si="9"/>
        <v>#DIV/0!</v>
      </c>
    </row>
    <row r="93" spans="2:9" ht="15.75" thickBot="1">
      <c r="B93" s="52"/>
      <c r="C93" s="52"/>
      <c r="D93" s="52" t="s">
        <v>29</v>
      </c>
      <c r="E93" s="81"/>
      <c r="F93" s="162"/>
      <c r="G93" s="169"/>
      <c r="H93" s="81" t="e">
        <f>MAX($G$19:$G$20)+SUM($G$6:$G$17)+MAX($G$4:$G$5)+SUM($G$21:$G$32)+MAX($G$34:$G$35)+SUM($G$36:$G$47)+MAX($G$49:$G$50)+SUM($G$51:$G$62)+MAX($G$64:$G$65)+SUM($G$66:$G$77)+MAX($G$79:$G$80)+SUM(G$82:$G92)</f>
        <v>#DIV/0!</v>
      </c>
      <c r="I93" s="125">
        <f t="shared" si="9"/>
        <v>0</v>
      </c>
    </row>
  </sheetData>
  <sheetProtection password="CECA" sheet="1" objects="1" scenarios="1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B3:CH28"/>
  <sheetViews>
    <sheetView tabSelected="1" workbookViewId="0">
      <selection activeCell="F19" sqref="F19"/>
    </sheetView>
  </sheetViews>
  <sheetFormatPr defaultRowHeight="15"/>
  <cols>
    <col min="4" max="4" width="7" bestFit="1" customWidth="1"/>
    <col min="5" max="5" width="12" bestFit="1" customWidth="1"/>
    <col min="7" max="25" width="2.7109375" bestFit="1" customWidth="1"/>
    <col min="26" max="86" width="3.5703125" bestFit="1" customWidth="1"/>
  </cols>
  <sheetData>
    <row r="3" spans="2:86">
      <c r="B3" s="121"/>
    </row>
    <row r="4" spans="2:86">
      <c r="B4" s="122"/>
    </row>
    <row r="5" spans="2:86">
      <c r="B5" s="122"/>
      <c r="G5" s="175"/>
      <c r="H5" s="175"/>
      <c r="I5" s="175"/>
      <c r="J5" s="175"/>
      <c r="K5" s="175"/>
      <c r="L5" s="175"/>
      <c r="M5" s="175"/>
      <c r="N5" s="175"/>
    </row>
    <row r="6" spans="2:86">
      <c r="B6" s="122"/>
      <c r="G6" s="172" t="s">
        <v>65</v>
      </c>
      <c r="H6" s="173"/>
      <c r="I6" s="173"/>
      <c r="J6" s="173"/>
      <c r="K6" s="173"/>
      <c r="L6" s="173"/>
      <c r="M6" s="173"/>
      <c r="N6" s="174"/>
      <c r="O6" s="172" t="s">
        <v>66</v>
      </c>
      <c r="P6" s="173"/>
      <c r="Q6" s="173"/>
      <c r="R6" s="173"/>
      <c r="S6" s="173"/>
      <c r="T6" s="173"/>
      <c r="U6" s="173"/>
      <c r="V6" s="174"/>
      <c r="W6" s="172" t="s">
        <v>67</v>
      </c>
      <c r="X6" s="173"/>
      <c r="Y6" s="173"/>
      <c r="Z6" s="173"/>
      <c r="AA6" s="173"/>
      <c r="AB6" s="173"/>
      <c r="AC6" s="173"/>
      <c r="AD6" s="174"/>
      <c r="AE6" s="172" t="s">
        <v>68</v>
      </c>
      <c r="AF6" s="173"/>
      <c r="AG6" s="173"/>
      <c r="AH6" s="173"/>
      <c r="AI6" s="173"/>
      <c r="AJ6" s="173"/>
      <c r="AK6" s="173"/>
      <c r="AL6" s="174"/>
      <c r="AM6" s="172" t="s">
        <v>69</v>
      </c>
      <c r="AN6" s="173"/>
      <c r="AO6" s="173"/>
      <c r="AP6" s="173"/>
      <c r="AQ6" s="173"/>
      <c r="AR6" s="173"/>
      <c r="AS6" s="173"/>
      <c r="AT6" s="174"/>
      <c r="AU6" s="172" t="s">
        <v>65</v>
      </c>
      <c r="AV6" s="173"/>
      <c r="AW6" s="173"/>
      <c r="AX6" s="173"/>
      <c r="AY6" s="173"/>
      <c r="AZ6" s="173"/>
      <c r="BA6" s="173"/>
      <c r="BB6" s="174"/>
      <c r="BC6" s="172" t="s">
        <v>66</v>
      </c>
      <c r="BD6" s="173"/>
      <c r="BE6" s="173"/>
      <c r="BF6" s="173"/>
      <c r="BG6" s="173"/>
      <c r="BH6" s="173"/>
      <c r="BI6" s="173"/>
      <c r="BJ6" s="174"/>
      <c r="BK6" s="172" t="s">
        <v>67</v>
      </c>
      <c r="BL6" s="173"/>
      <c r="BM6" s="173"/>
      <c r="BN6" s="173"/>
      <c r="BO6" s="173"/>
      <c r="BP6" s="173"/>
      <c r="BQ6" s="173"/>
      <c r="BR6" s="174"/>
      <c r="BS6" s="172" t="s">
        <v>68</v>
      </c>
      <c r="BT6" s="173"/>
      <c r="BU6" s="173"/>
      <c r="BV6" s="173"/>
      <c r="BW6" s="173"/>
      <c r="BX6" s="173"/>
      <c r="BY6" s="173"/>
      <c r="BZ6" s="174"/>
      <c r="CA6" s="172" t="s">
        <v>69</v>
      </c>
      <c r="CB6" s="173"/>
      <c r="CC6" s="173"/>
      <c r="CD6" s="173"/>
      <c r="CE6" s="173"/>
      <c r="CF6" s="173"/>
      <c r="CG6" s="173"/>
      <c r="CH6" s="174"/>
    </row>
    <row r="7" spans="2:86">
      <c r="B7" s="122"/>
      <c r="C7" s="95" t="s">
        <v>71</v>
      </c>
      <c r="D7" s="119" t="s">
        <v>70</v>
      </c>
      <c r="E7" s="95" t="s">
        <v>72</v>
      </c>
      <c r="F7" s="99" t="s">
        <v>73</v>
      </c>
      <c r="G7" s="170">
        <v>1</v>
      </c>
      <c r="H7" s="170">
        <v>2</v>
      </c>
      <c r="I7" s="170">
        <v>3</v>
      </c>
      <c r="J7" s="170">
        <v>4</v>
      </c>
      <c r="K7" s="170">
        <v>5</v>
      </c>
      <c r="L7" s="170">
        <v>6</v>
      </c>
      <c r="M7" s="170">
        <v>7</v>
      </c>
      <c r="N7" s="170">
        <v>8</v>
      </c>
      <c r="O7" s="170">
        <v>9</v>
      </c>
      <c r="P7" s="170">
        <v>10</v>
      </c>
      <c r="Q7" s="170">
        <v>11</v>
      </c>
      <c r="R7" s="170">
        <v>12</v>
      </c>
      <c r="S7" s="170">
        <v>13</v>
      </c>
      <c r="T7" s="170">
        <v>14</v>
      </c>
      <c r="U7" s="170">
        <v>15</v>
      </c>
      <c r="V7" s="170">
        <v>16</v>
      </c>
      <c r="W7" s="170">
        <v>17</v>
      </c>
      <c r="X7" s="170">
        <v>18</v>
      </c>
      <c r="Y7" s="170">
        <v>19</v>
      </c>
      <c r="Z7" s="170">
        <v>20</v>
      </c>
      <c r="AA7" s="170">
        <v>21</v>
      </c>
      <c r="AB7" s="170">
        <v>22</v>
      </c>
      <c r="AC7" s="170">
        <v>23</v>
      </c>
      <c r="AD7" s="170">
        <v>24</v>
      </c>
      <c r="AE7" s="170">
        <v>25</v>
      </c>
      <c r="AF7" s="170">
        <v>26</v>
      </c>
      <c r="AG7" s="170">
        <v>27</v>
      </c>
      <c r="AH7" s="170">
        <v>28</v>
      </c>
      <c r="AI7" s="170">
        <v>29</v>
      </c>
      <c r="AJ7" s="170">
        <v>30</v>
      </c>
      <c r="AK7" s="170">
        <v>31</v>
      </c>
      <c r="AL7" s="170">
        <v>32</v>
      </c>
      <c r="AM7" s="170">
        <v>33</v>
      </c>
      <c r="AN7" s="170">
        <v>34</v>
      </c>
      <c r="AO7" s="170">
        <v>35</v>
      </c>
      <c r="AP7" s="170">
        <v>36</v>
      </c>
      <c r="AQ7" s="170">
        <v>37</v>
      </c>
      <c r="AR7" s="170">
        <v>38</v>
      </c>
      <c r="AS7" s="170">
        <v>39</v>
      </c>
      <c r="AT7" s="170">
        <v>40</v>
      </c>
      <c r="AU7" s="170">
        <v>41</v>
      </c>
      <c r="AV7" s="170">
        <v>42</v>
      </c>
      <c r="AW7" s="170">
        <v>43</v>
      </c>
      <c r="AX7" s="170">
        <v>44</v>
      </c>
      <c r="AY7" s="170">
        <v>45</v>
      </c>
      <c r="AZ7" s="170">
        <v>46</v>
      </c>
      <c r="BA7" s="170">
        <v>47</v>
      </c>
      <c r="BB7" s="170">
        <v>48</v>
      </c>
      <c r="BC7" s="170">
        <v>49</v>
      </c>
      <c r="BD7" s="170">
        <v>50</v>
      </c>
      <c r="BE7" s="170">
        <v>51</v>
      </c>
      <c r="BF7" s="170">
        <v>52</v>
      </c>
      <c r="BG7" s="170">
        <v>53</v>
      </c>
      <c r="BH7" s="170">
        <v>54</v>
      </c>
      <c r="BI7" s="170">
        <v>55</v>
      </c>
      <c r="BJ7" s="170">
        <v>56</v>
      </c>
      <c r="BK7" s="170">
        <v>57</v>
      </c>
      <c r="BL7" s="170">
        <v>58</v>
      </c>
      <c r="BM7" s="170">
        <v>59</v>
      </c>
      <c r="BN7" s="170">
        <v>60</v>
      </c>
      <c r="BO7" s="170">
        <v>61</v>
      </c>
      <c r="BP7" s="170">
        <v>62</v>
      </c>
      <c r="BQ7" s="170">
        <v>63</v>
      </c>
      <c r="BR7" s="170">
        <v>64</v>
      </c>
      <c r="BS7" s="170">
        <v>65</v>
      </c>
      <c r="BT7" s="170">
        <v>66</v>
      </c>
      <c r="BU7" s="170">
        <v>67</v>
      </c>
      <c r="BV7" s="170">
        <v>68</v>
      </c>
      <c r="BW7" s="170">
        <v>69</v>
      </c>
      <c r="BX7" s="170">
        <v>70</v>
      </c>
      <c r="BY7" s="170">
        <v>71</v>
      </c>
      <c r="BZ7" s="170">
        <v>72</v>
      </c>
      <c r="CA7" s="170">
        <v>73</v>
      </c>
      <c r="CB7" s="170">
        <v>74</v>
      </c>
      <c r="CC7" s="170">
        <v>75</v>
      </c>
      <c r="CD7" s="170">
        <v>76</v>
      </c>
      <c r="CE7" s="170">
        <v>77</v>
      </c>
      <c r="CF7" s="170">
        <v>78</v>
      </c>
      <c r="CG7" s="170">
        <v>79</v>
      </c>
      <c r="CH7" s="170">
        <v>80</v>
      </c>
    </row>
    <row r="8" spans="2:86">
      <c r="B8" s="122"/>
      <c r="C8" s="121"/>
      <c r="D8" s="94"/>
      <c r="E8" s="93"/>
      <c r="F8" s="93"/>
      <c r="G8" s="114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33"/>
      <c r="AR8" s="33"/>
      <c r="AS8" s="33"/>
      <c r="AT8" s="91"/>
      <c r="AU8" s="41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91"/>
    </row>
    <row r="9" spans="2:86">
      <c r="B9" s="122"/>
      <c r="C9" s="96"/>
      <c r="D9" s="123">
        <f>((Schedule!H18)*24)</f>
        <v>18.983333333333334</v>
      </c>
      <c r="E9" s="96">
        <v>0</v>
      </c>
      <c r="F9" s="113">
        <f>D9+E9</f>
        <v>18.983333333333334</v>
      </c>
      <c r="G9" s="109">
        <f>IF(AND(G$7&gt;$E9,G$7&lt;=$F9),1,"")</f>
        <v>1</v>
      </c>
      <c r="H9" s="97">
        <f>IF(AND(G$7&gt;$E9,G$7&lt;=$F9),1,"")</f>
        <v>1</v>
      </c>
      <c r="I9" s="97">
        <f>IF(AND(H$7&gt;$E9,H$7&lt;=$F9),1,"")</f>
        <v>1</v>
      </c>
      <c r="J9" s="97">
        <f>IF(AND(I$7&gt;$E9,I$7&lt;=$F9),1,"")</f>
        <v>1</v>
      </c>
      <c r="K9" s="97">
        <f>IF(AND(J$7&gt;$E9,J$7&lt;=$F9),1,"")</f>
        <v>1</v>
      </c>
      <c r="L9" s="97">
        <f>IF(AND(K$7&gt;$E9,K$7&lt;=$F9),1,"")</f>
        <v>1</v>
      </c>
      <c r="M9" s="97">
        <f>IF(AND(L$7&gt;$E9,L$7&lt;=$F9),1,"")</f>
        <v>1</v>
      </c>
      <c r="N9" s="97">
        <f>IF(AND(M$7&gt;$E9,M$7&lt;=$F9),1,"")</f>
        <v>1</v>
      </c>
      <c r="O9" s="97">
        <f>IF(AND(N$7&gt;$E9,N$7&lt;=$F9),1,"")</f>
        <v>1</v>
      </c>
      <c r="P9" s="97">
        <f>IF(AND(O$7&gt;$E9,O$7&lt;=$F9),1,"")</f>
        <v>1</v>
      </c>
      <c r="Q9" s="97">
        <f>IF(AND(P$7&gt;$E9,P$7&lt;=$F9),1,"")</f>
        <v>1</v>
      </c>
      <c r="R9" s="97">
        <f>IF(AND(Q$7&gt;$E9,Q$7&lt;=$F9),1,"")</f>
        <v>1</v>
      </c>
      <c r="S9" s="97">
        <f>IF(AND(R$7&gt;$E9,R$7&lt;=$F9),1,"")</f>
        <v>1</v>
      </c>
      <c r="T9" s="97">
        <f>IF(AND(S$7&gt;$E9,S$7&lt;=$F9),1,"")</f>
        <v>1</v>
      </c>
      <c r="U9" s="97">
        <f>IF(AND(T$7&gt;$E9,T$7&lt;=$F9),1,"")</f>
        <v>1</v>
      </c>
      <c r="V9" s="97">
        <f>IF(AND(U$7&gt;$E9,U$7&lt;=$F9),1,"")</f>
        <v>1</v>
      </c>
      <c r="W9" s="97">
        <f>IF(AND(V$7&gt;$E9,V$7&lt;=$F9),1,"")</f>
        <v>1</v>
      </c>
      <c r="X9" s="97">
        <f>IF(AND(W$7&gt;$E9,W$7&lt;=$F9),1,"")</f>
        <v>1</v>
      </c>
      <c r="Y9" s="97">
        <f>IF(AND(X$7&gt;$E9,X$7&lt;=$F9),1,"")</f>
        <v>1</v>
      </c>
      <c r="Z9" s="97" t="str">
        <f>IF(AND(Y$7&gt;$E9,Y$7&lt;=$F9),1,"")</f>
        <v/>
      </c>
      <c r="AA9" s="97" t="str">
        <f>IF(AND(Z$7&gt;$E9,Z$7&lt;=$F9),1,"")</f>
        <v/>
      </c>
      <c r="AB9" s="97" t="str">
        <f>IF(AND(AA$7&gt;$E9,AA$7&lt;=$F9),1,"")</f>
        <v/>
      </c>
      <c r="AC9" s="97" t="str">
        <f>IF(AND(AB$7&gt;$E9,AB$7&lt;=$F9),1,"")</f>
        <v/>
      </c>
      <c r="AD9" s="97" t="str">
        <f>IF(AND(AC$7&gt;$E9,AC$7&lt;=$F9),1,"")</f>
        <v/>
      </c>
      <c r="AE9" s="97" t="str">
        <f>IF(AND(AD$7&gt;$E9,AD$7&lt;=$F9),1,"")</f>
        <v/>
      </c>
      <c r="AF9" s="97" t="str">
        <f>IF(AND(AE$7&gt;$E9,AE$7&lt;=$F9),1,"")</f>
        <v/>
      </c>
      <c r="AG9" s="97" t="str">
        <f>IF(AND(AF$7&gt;$E9,AF$7&lt;=$F9),1,"")</f>
        <v/>
      </c>
      <c r="AH9" s="97" t="str">
        <f>IF(AND(AG$7&gt;$E9,AG$7&lt;=$F9),1,"")</f>
        <v/>
      </c>
      <c r="AI9" s="97" t="str">
        <f>IF(AND(AH$7&gt;$E9,AH$7&lt;=$F9),1,"")</f>
        <v/>
      </c>
      <c r="AJ9" s="97" t="str">
        <f>IF(AND(AI$7&gt;$E9,AI$7&lt;=$F9),1,"")</f>
        <v/>
      </c>
      <c r="AK9" s="97" t="str">
        <f>IF(AND(AJ$7&gt;$E9,AJ$7&lt;=$F9),1,"")</f>
        <v/>
      </c>
      <c r="AL9" s="97" t="str">
        <f>IF(AND(AK$7&gt;$E9,AK$7&lt;=$F9),1,"")</f>
        <v/>
      </c>
      <c r="AM9" s="97" t="str">
        <f>IF(AND(AL$7&gt;$E9,AL$7&lt;=$F9),1,"")</f>
        <v/>
      </c>
      <c r="AN9" s="97" t="str">
        <f>IF(AND(AM$7&gt;$E9,AM$7&lt;=$F9),1,"")</f>
        <v/>
      </c>
      <c r="AO9" s="97" t="str">
        <f>IF(AND(AN$7&gt;$E9,AN$7&lt;=$F9),1,"")</f>
        <v/>
      </c>
      <c r="AP9" s="97" t="str">
        <f>IF(AND(AO$7&gt;$E9,AO$7&lt;=$F9),1,"")</f>
        <v/>
      </c>
      <c r="AQ9" s="97" t="str">
        <f>IF(AND(AP$7&gt;$E9,AP$7&lt;=$F9),1,"")</f>
        <v/>
      </c>
      <c r="AR9" s="97" t="str">
        <f>IF(AND(AQ$7&gt;$E9,AQ$7&lt;=$F9),1,"")</f>
        <v/>
      </c>
      <c r="AS9" s="97" t="str">
        <f>IF(AND(AR$7&gt;$E9,AR$7&lt;=$F9),1,"")</f>
        <v/>
      </c>
      <c r="AT9" s="110" t="str">
        <f>IF(AND(AS$7&gt;$E9,AS$7&lt;=$F9),1,"")</f>
        <v/>
      </c>
      <c r="AU9" s="109" t="str">
        <f>IF(AND(AT$7&gt;$E9,AT$7&lt;=$F9),1,"")</f>
        <v/>
      </c>
      <c r="AV9" s="97" t="str">
        <f>IF(AND(AU$7&gt;$E9,AU$7&lt;=$F9),1,"")</f>
        <v/>
      </c>
      <c r="AW9" s="97" t="str">
        <f>IF(AND(AV$7&gt;$E9,AV$7&lt;=$F9),1,"")</f>
        <v/>
      </c>
      <c r="AX9" s="97" t="str">
        <f>IF(AND(AW$7&gt;$E9,AW$7&lt;=$F9),1,"")</f>
        <v/>
      </c>
      <c r="AY9" s="97" t="str">
        <f>IF(AND(AX$7&gt;$E9,AX$7&lt;=$F9),1,"")</f>
        <v/>
      </c>
      <c r="AZ9" s="97" t="str">
        <f>IF(AND(AY$7&gt;$E9,AY$7&lt;=$F9),1,"")</f>
        <v/>
      </c>
      <c r="BA9" s="97" t="str">
        <f>IF(AND(AZ$7&gt;$E9,AZ$7&lt;=$F9),1,"")</f>
        <v/>
      </c>
      <c r="BB9" s="97" t="str">
        <f>IF(AND(BA$7&gt;$E9,BA$7&lt;=$F9),1,"")</f>
        <v/>
      </c>
      <c r="BC9" s="97" t="str">
        <f>IF(AND(BB$7&gt;$E9,BB$7&lt;=$F9),1,"")</f>
        <v/>
      </c>
      <c r="BD9" s="97" t="str">
        <f>IF(AND(BC$7&gt;$E9,BC$7&lt;=$F9),1,"")</f>
        <v/>
      </c>
      <c r="BE9" s="97" t="str">
        <f>IF(AND(BD$7&gt;$E9,BD$7&lt;=$F9),1,"")</f>
        <v/>
      </c>
      <c r="BF9" s="97" t="str">
        <f>IF(AND(BE$7&gt;$E9,BE$7&lt;=$F9),1,"")</f>
        <v/>
      </c>
      <c r="BG9" s="97" t="str">
        <f>IF(AND(BF$7&gt;$E9,BF$7&lt;=$F9),1,"")</f>
        <v/>
      </c>
      <c r="BH9" s="97" t="str">
        <f>IF(AND(BG$7&gt;$E9,BG$7&lt;=$F9),1,"")</f>
        <v/>
      </c>
      <c r="BI9" s="97" t="str">
        <f>IF(AND(BH$7&gt;$E9,BH$7&lt;=$F9),1,"")</f>
        <v/>
      </c>
      <c r="BJ9" s="97" t="str">
        <f>IF(AND(BI$7&gt;$E9,BI$7&lt;=$F9),1,"")</f>
        <v/>
      </c>
      <c r="BK9" s="97" t="str">
        <f>IF(AND(BJ$7&gt;$E9,BJ$7&lt;=$F9),1,"")</f>
        <v/>
      </c>
      <c r="BL9" s="97" t="str">
        <f>IF(AND(BK$7&gt;$E9,BK$7&lt;=$F9),1,"")</f>
        <v/>
      </c>
      <c r="BM9" s="97" t="str">
        <f>IF(AND(BL$7&gt;$E9,BL$7&lt;=$F9),1,"")</f>
        <v/>
      </c>
      <c r="BN9" s="97" t="str">
        <f>IF(AND(BM$7&gt;$E9,BM$7&lt;=$F9),1,"")</f>
        <v/>
      </c>
      <c r="BO9" s="97" t="str">
        <f>IF(AND(BN$7&gt;$E9,BN$7&lt;=$F9),1,"")</f>
        <v/>
      </c>
      <c r="BP9" s="97" t="str">
        <f>IF(AND(BO$7&gt;$E9,BO$7&lt;=$F9),1,"")</f>
        <v/>
      </c>
      <c r="BQ9" s="97" t="str">
        <f>IF(AND(BP$7&gt;$E9,BP$7&lt;=$F9),1,"")</f>
        <v/>
      </c>
      <c r="BR9" s="97" t="str">
        <f>IF(AND(BQ$7&gt;$E9,BQ$7&lt;=$F9),1,"")</f>
        <v/>
      </c>
      <c r="BS9" s="97" t="str">
        <f>IF(AND(BR$7&gt;$E9,BR$7&lt;=$F9),1,"")</f>
        <v/>
      </c>
      <c r="BT9" s="97" t="str">
        <f>IF(AND(BS$7&gt;$E9,BS$7&lt;=$F9),1,"")</f>
        <v/>
      </c>
      <c r="BU9" s="97" t="str">
        <f>IF(AND(BT$7&gt;$E9,BT$7&lt;=$F9),1,"")</f>
        <v/>
      </c>
      <c r="BV9" s="97" t="str">
        <f>IF(AND(BU$7&gt;$E9,BU$7&lt;=$F9),1,"")</f>
        <v/>
      </c>
      <c r="BW9" s="97" t="str">
        <f>IF(AND(BV$7&gt;$E9,BV$7&lt;=$F9),1,"")</f>
        <v/>
      </c>
      <c r="BX9" s="97" t="str">
        <f>IF(AND(BW$7&gt;$E9,BW$7&lt;=$F9),1,"")</f>
        <v/>
      </c>
      <c r="BY9" s="97" t="str">
        <f>IF(AND(BX$7&gt;$E9,BX$7&lt;=$F9),1,"")</f>
        <v/>
      </c>
      <c r="BZ9" s="97" t="str">
        <f>IF(AND(BY$7&gt;$E9,BY$7&lt;=$F9),1,"")</f>
        <v/>
      </c>
      <c r="CA9" s="97" t="str">
        <f>IF(AND(BZ$7&gt;$E9,BZ$7&lt;=$F9),1,"")</f>
        <v/>
      </c>
      <c r="CB9" s="97" t="str">
        <f>IF(AND(CA$7&gt;$E9,CA$7&lt;=$F9),1,"")</f>
        <v/>
      </c>
      <c r="CC9" s="97" t="str">
        <f>IF(AND(CB$7&gt;$E9,CB$7&lt;=$F9),1,"")</f>
        <v/>
      </c>
      <c r="CD9" s="97" t="str">
        <f>IF(AND(CC$7&gt;$E9,CC$7&lt;=$F9),1,"")</f>
        <v/>
      </c>
      <c r="CE9" s="97" t="str">
        <f>IF(AND(CD$7&gt;$E9,CD$7&lt;=$F9),1,"")</f>
        <v/>
      </c>
      <c r="CF9" s="97" t="str">
        <f>IF(AND(CE$7&gt;$E9,CE$7&lt;=$F9),1,"")</f>
        <v/>
      </c>
      <c r="CG9" s="97" t="str">
        <f>IF(AND(CF$7&gt;$E9,CF$7&lt;=$F9),1,"")</f>
        <v/>
      </c>
      <c r="CH9" s="110" t="str">
        <f>IF(AND(CG$7&gt;$E9,CG$7&lt;=$F9),1,"")</f>
        <v/>
      </c>
    </row>
    <row r="10" spans="2:86">
      <c r="C10" s="96"/>
      <c r="D10" s="120" t="e">
        <f>Schedule!H33*24</f>
        <v>#DIV/0!</v>
      </c>
      <c r="E10" s="96">
        <f>Schedule!H15*24</f>
        <v>18.450000000000003</v>
      </c>
      <c r="F10" s="100" t="e">
        <f>D10+E10</f>
        <v>#DIV/0!</v>
      </c>
      <c r="G10" s="109" t="e">
        <f>IF(AND(G$7&gt;$E10,G$7&lt;=$F10),1,"")</f>
        <v>#DIV/0!</v>
      </c>
      <c r="H10" s="97" t="e">
        <f>IF(AND(G$7&gt;$E10,G$7&lt;=$F10),1,"")</f>
        <v>#DIV/0!</v>
      </c>
      <c r="I10" s="97" t="e">
        <f>IF(AND(H$7&gt;$E10,H$7&lt;=$F10),1,"")</f>
        <v>#DIV/0!</v>
      </c>
      <c r="J10" s="97" t="e">
        <f>IF(AND(I$7&gt;$E10,I$7&lt;=$F10),1,"")</f>
        <v>#DIV/0!</v>
      </c>
      <c r="K10" s="97" t="e">
        <f>IF(AND(J$7&gt;$E10,J$7&lt;=$F10),1,"")</f>
        <v>#DIV/0!</v>
      </c>
      <c r="L10" s="97" t="e">
        <f>IF(AND(K$7&gt;$E10,K$7&lt;=$F10),1,"")</f>
        <v>#DIV/0!</v>
      </c>
      <c r="M10" s="97" t="e">
        <f>IF(AND(L$7&gt;$E10,L$7&lt;=$F10),1,"")</f>
        <v>#DIV/0!</v>
      </c>
      <c r="N10" s="97" t="e">
        <f>IF(AND(M$7&gt;$E10,M$7&lt;=$F10),1,"")</f>
        <v>#DIV/0!</v>
      </c>
      <c r="O10" s="97" t="e">
        <f>IF(AND(N$7&gt;$E10,N$7&lt;=$F10),1,"")</f>
        <v>#DIV/0!</v>
      </c>
      <c r="P10" s="97" t="e">
        <f>IF(AND(O$7&gt;$E10,O$7&lt;=$F10),1,"")</f>
        <v>#DIV/0!</v>
      </c>
      <c r="Q10" s="97" t="e">
        <f>IF(AND(P$7&gt;$E10,P$7&lt;=$F10),1,"")</f>
        <v>#DIV/0!</v>
      </c>
      <c r="R10" s="97" t="e">
        <f>IF(AND(Q$7&gt;$E10,Q$7&lt;=$F10),1,"")</f>
        <v>#DIV/0!</v>
      </c>
      <c r="S10" s="97" t="e">
        <f>IF(AND(R$7&gt;$E10,R$7&lt;=$F10),1,"")</f>
        <v>#DIV/0!</v>
      </c>
      <c r="T10" s="97" t="e">
        <f>IF(AND(S$7&gt;$E10,S$7&lt;=$F10),1,"")</f>
        <v>#DIV/0!</v>
      </c>
      <c r="U10" s="97" t="e">
        <f>IF(AND(T$7&gt;$E10,T$7&lt;=$F10),1,"")</f>
        <v>#DIV/0!</v>
      </c>
      <c r="V10" s="97" t="e">
        <f>IF(AND(U$7&gt;$E10,U$7&lt;=$F10),1,"")</f>
        <v>#DIV/0!</v>
      </c>
      <c r="W10" s="97" t="e">
        <f>IF(AND(V$7&gt;$E10,V$7&lt;=$F10),1,"")</f>
        <v>#DIV/0!</v>
      </c>
      <c r="X10" s="97" t="e">
        <f>IF(AND(W$7&gt;$E10,W$7&lt;=$F10),1,"")</f>
        <v>#DIV/0!</v>
      </c>
      <c r="Y10" s="97" t="e">
        <f>IF(AND(X$7&gt;$E10,X$7&lt;=$F10),1,"")</f>
        <v>#DIV/0!</v>
      </c>
      <c r="Z10" s="97" t="e">
        <f>IF(AND(Y$7&gt;$E10,Y$7&lt;=$F10),1,"")</f>
        <v>#DIV/0!</v>
      </c>
      <c r="AA10" s="97" t="e">
        <f>IF(AND(Z$7&gt;$E10,Z$7&lt;=$F10),1,"")</f>
        <v>#DIV/0!</v>
      </c>
      <c r="AB10" s="97" t="e">
        <f>IF(AND(AA$7&gt;$E10,AA$7&lt;=$F10),1,"")</f>
        <v>#DIV/0!</v>
      </c>
      <c r="AC10" s="97" t="e">
        <f>IF(AND(AB$7&gt;$E10,AB$7&lt;=$F10),1,"")</f>
        <v>#DIV/0!</v>
      </c>
      <c r="AD10" s="97" t="e">
        <f>IF(AND(AC$7&gt;$E10,AC$7&lt;=$F10),1,"")</f>
        <v>#DIV/0!</v>
      </c>
      <c r="AE10" s="97" t="e">
        <f>IF(AND(AD$7&gt;$E10,AD$7&lt;=$F10),1,"")</f>
        <v>#DIV/0!</v>
      </c>
      <c r="AF10" s="97" t="e">
        <f>IF(AND(AE$7&gt;$E10,AE$7&lt;=$F10),1,"")</f>
        <v>#DIV/0!</v>
      </c>
      <c r="AG10" s="97" t="e">
        <f>IF(AND(AF$7&gt;$E10,AF$7&lt;=$F10),1,"")</f>
        <v>#DIV/0!</v>
      </c>
      <c r="AH10" s="97" t="e">
        <f>IF(AND(AG$7&gt;$E10,AG$7&lt;=$F10),1,"")</f>
        <v>#DIV/0!</v>
      </c>
      <c r="AI10" s="97" t="e">
        <f>IF(AND(AH$7&gt;$E10,AH$7&lt;=$F10),1,"")</f>
        <v>#DIV/0!</v>
      </c>
      <c r="AJ10" s="97" t="e">
        <f>IF(AND(AI$7&gt;$E10,AI$7&lt;=$F10),1,"")</f>
        <v>#DIV/0!</v>
      </c>
      <c r="AK10" s="97" t="e">
        <f>IF(AND(AJ$7&gt;$E10,AJ$7&lt;=$F10),1,"")</f>
        <v>#DIV/0!</v>
      </c>
      <c r="AL10" s="97" t="e">
        <f>IF(AND(AK$7&gt;$E10,AK$7&lt;=$F10),1,"")</f>
        <v>#DIV/0!</v>
      </c>
      <c r="AM10" s="97" t="e">
        <f>IF(AND(AL$7&gt;$E10,AL$7&lt;=$F10),1,"")</f>
        <v>#DIV/0!</v>
      </c>
      <c r="AN10" s="97" t="e">
        <f>IF(AND(AM$7&gt;$E10,AM$7&lt;=$F10),1,"")</f>
        <v>#DIV/0!</v>
      </c>
      <c r="AO10" s="97" t="e">
        <f>IF(AND(AN$7&gt;$E10,AN$7&lt;=$F10),1,"")</f>
        <v>#DIV/0!</v>
      </c>
      <c r="AP10" s="97" t="e">
        <f>IF(AND(AO$7&gt;$E10,AO$7&lt;=$F10),1,"")</f>
        <v>#DIV/0!</v>
      </c>
      <c r="AQ10" s="97" t="e">
        <f>IF(AND(AP$7&gt;$E10,AP$7&lt;=$F10),1,"")</f>
        <v>#DIV/0!</v>
      </c>
      <c r="AR10" s="97" t="e">
        <f>IF(AND(AQ$7&gt;$E10,AQ$7&lt;=$F10),1,"")</f>
        <v>#DIV/0!</v>
      </c>
      <c r="AS10" s="97" t="e">
        <f>IF(AND(AR$7&gt;$E10,AR$7&lt;=$F10),1,"")</f>
        <v>#DIV/0!</v>
      </c>
      <c r="AT10" s="110" t="e">
        <f>IF(AND(AS$7&gt;$E10,AS$7&lt;=$F10),1,"")</f>
        <v>#DIV/0!</v>
      </c>
      <c r="AU10" s="109" t="e">
        <f>IF(AND(AT$7&gt;$E10,AT$7&lt;=$F10),1,"")</f>
        <v>#DIV/0!</v>
      </c>
      <c r="AV10" s="97" t="e">
        <f>IF(AND(AU$7&gt;$E10,AU$7&lt;=$F10),1,"")</f>
        <v>#DIV/0!</v>
      </c>
      <c r="AW10" s="97" t="e">
        <f>IF(AND(AV$7&gt;$E10,AV$7&lt;=$F10),1,"")</f>
        <v>#DIV/0!</v>
      </c>
      <c r="AX10" s="97" t="e">
        <f>IF(AND(AW$7&gt;$E10,AW$7&lt;=$F10),1,"")</f>
        <v>#DIV/0!</v>
      </c>
      <c r="AY10" s="97" t="e">
        <f>IF(AND(AX$7&gt;$E10,AX$7&lt;=$F10),1,"")</f>
        <v>#DIV/0!</v>
      </c>
      <c r="AZ10" s="97" t="e">
        <f>IF(AND(AY$7&gt;$E10,AY$7&lt;=$F10),1,"")</f>
        <v>#DIV/0!</v>
      </c>
      <c r="BA10" s="97" t="e">
        <f>IF(AND(AZ$7&gt;$E10,AZ$7&lt;=$F10),1,"")</f>
        <v>#DIV/0!</v>
      </c>
      <c r="BB10" s="97" t="e">
        <f>IF(AND(BA$7&gt;$E10,BA$7&lt;=$F10),1,"")</f>
        <v>#DIV/0!</v>
      </c>
      <c r="BC10" s="97" t="e">
        <f>IF(AND(BB$7&gt;$E10,BB$7&lt;=$F10),1,"")</f>
        <v>#DIV/0!</v>
      </c>
      <c r="BD10" s="97" t="e">
        <f>IF(AND(BC$7&gt;$E10,BC$7&lt;=$F10),1,"")</f>
        <v>#DIV/0!</v>
      </c>
      <c r="BE10" s="97" t="e">
        <f>IF(AND(BD$7&gt;$E10,BD$7&lt;=$F10),1,"")</f>
        <v>#DIV/0!</v>
      </c>
      <c r="BF10" s="97" t="e">
        <f>IF(AND(BE$7&gt;$E10,BE$7&lt;=$F10),1,"")</f>
        <v>#DIV/0!</v>
      </c>
      <c r="BG10" s="97" t="e">
        <f>IF(AND(BF$7&gt;$E10,BF$7&lt;=$F10),1,"")</f>
        <v>#DIV/0!</v>
      </c>
      <c r="BH10" s="97" t="e">
        <f>IF(AND(BG$7&gt;$E10,BG$7&lt;=$F10),1,"")</f>
        <v>#DIV/0!</v>
      </c>
      <c r="BI10" s="97" t="e">
        <f>IF(AND(BH$7&gt;$E10,BH$7&lt;=$F10),1,"")</f>
        <v>#DIV/0!</v>
      </c>
      <c r="BJ10" s="97" t="e">
        <f>IF(AND(BI$7&gt;$E10,BI$7&lt;=$F10),1,"")</f>
        <v>#DIV/0!</v>
      </c>
      <c r="BK10" s="97" t="e">
        <f>IF(AND(BJ$7&gt;$E10,BJ$7&lt;=$F10),1,"")</f>
        <v>#DIV/0!</v>
      </c>
      <c r="BL10" s="97" t="e">
        <f>IF(AND(BK$7&gt;$E10,BK$7&lt;=$F10),1,"")</f>
        <v>#DIV/0!</v>
      </c>
      <c r="BM10" s="97" t="e">
        <f>IF(AND(BL$7&gt;$E10,BL$7&lt;=$F10),1,"")</f>
        <v>#DIV/0!</v>
      </c>
      <c r="BN10" s="97" t="e">
        <f>IF(AND(BM$7&gt;$E10,BM$7&lt;=$F10),1,"")</f>
        <v>#DIV/0!</v>
      </c>
      <c r="BO10" s="97" t="e">
        <f>IF(AND(BN$7&gt;$E10,BN$7&lt;=$F10),1,"")</f>
        <v>#DIV/0!</v>
      </c>
      <c r="BP10" s="97" t="e">
        <f>IF(AND(BO$7&gt;$E10,BO$7&lt;=$F10),1,"")</f>
        <v>#DIV/0!</v>
      </c>
      <c r="BQ10" s="97" t="e">
        <f>IF(AND(BP$7&gt;$E10,BP$7&lt;=$F10),1,"")</f>
        <v>#DIV/0!</v>
      </c>
      <c r="BR10" s="97" t="e">
        <f>IF(AND(BQ$7&gt;$E10,BQ$7&lt;=$F10),1,"")</f>
        <v>#DIV/0!</v>
      </c>
      <c r="BS10" s="97" t="e">
        <f>IF(AND(BR$7&gt;$E10,BR$7&lt;=$F10),1,"")</f>
        <v>#DIV/0!</v>
      </c>
      <c r="BT10" s="97" t="e">
        <f>IF(AND(BS$7&gt;$E10,BS$7&lt;=$F10),1,"")</f>
        <v>#DIV/0!</v>
      </c>
      <c r="BU10" s="97" t="e">
        <f>IF(AND(BT$7&gt;$E10,BT$7&lt;=$F10),1,"")</f>
        <v>#DIV/0!</v>
      </c>
      <c r="BV10" s="97" t="e">
        <f>IF(AND(BU$7&gt;$E10,BU$7&lt;=$F10),1,"")</f>
        <v>#DIV/0!</v>
      </c>
      <c r="BW10" s="97" t="e">
        <f>IF(AND(BV$7&gt;$E10,BV$7&lt;=$F10),1,"")</f>
        <v>#DIV/0!</v>
      </c>
      <c r="BX10" s="97" t="e">
        <f>IF(AND(BW$7&gt;$E10,BW$7&lt;=$F10),1,"")</f>
        <v>#DIV/0!</v>
      </c>
      <c r="BY10" s="97" t="e">
        <f>IF(AND(BX$7&gt;$E10,BX$7&lt;=$F10),1,"")</f>
        <v>#DIV/0!</v>
      </c>
      <c r="BZ10" s="97" t="e">
        <f>IF(AND(BY$7&gt;$E10,BY$7&lt;=$F10),1,"")</f>
        <v>#DIV/0!</v>
      </c>
      <c r="CA10" s="97" t="e">
        <f>IF(AND(BZ$7&gt;$E10,BZ$7&lt;=$F10),1,"")</f>
        <v>#DIV/0!</v>
      </c>
      <c r="CB10" s="97" t="e">
        <f>IF(AND(CA$7&gt;$E10,CA$7&lt;=$F10),1,"")</f>
        <v>#DIV/0!</v>
      </c>
      <c r="CC10" s="97" t="e">
        <f>IF(AND(CB$7&gt;$E10,CB$7&lt;=$F10),1,"")</f>
        <v>#DIV/0!</v>
      </c>
      <c r="CD10" s="97" t="e">
        <f>IF(AND(CC$7&gt;$E10,CC$7&lt;=$F10),1,"")</f>
        <v>#DIV/0!</v>
      </c>
      <c r="CE10" s="97" t="e">
        <f>IF(AND(CD$7&gt;$E10,CD$7&lt;=$F10),1,"")</f>
        <v>#DIV/0!</v>
      </c>
      <c r="CF10" s="97" t="e">
        <f>IF(AND(CE$7&gt;$E10,CE$7&lt;=$F10),1,"")</f>
        <v>#DIV/0!</v>
      </c>
      <c r="CG10" s="97" t="e">
        <f>IF(AND(CF$7&gt;$E10,CF$7&lt;=$F10),1,"")</f>
        <v>#DIV/0!</v>
      </c>
      <c r="CH10" s="110" t="e">
        <f>IF(AND(CG$7&gt;$E10,CG$7&lt;=$F10),1,"")</f>
        <v>#DIV/0!</v>
      </c>
    </row>
    <row r="11" spans="2:86">
      <c r="C11" s="96"/>
      <c r="D11" s="120" t="e">
        <f>Schedule!H48*24</f>
        <v>#DIV/0!</v>
      </c>
      <c r="E11" s="96" t="e">
        <f>Schedule!H30*24</f>
        <v>#DIV/0!</v>
      </c>
      <c r="F11" s="100" t="e">
        <f>D11+E11</f>
        <v>#DIV/0!</v>
      </c>
      <c r="G11" s="109" t="e">
        <f>IF(AND(G$7&gt;$E11,G$7&lt;=$F11),1,"")</f>
        <v>#DIV/0!</v>
      </c>
      <c r="H11" s="97" t="e">
        <f>IF(AND(G$7&gt;$E11,G$7&lt;=$F11),1,"")</f>
        <v>#DIV/0!</v>
      </c>
      <c r="I11" s="97" t="e">
        <f>IF(AND(H$7&gt;$E11,H$7&lt;=$F11),1,"")</f>
        <v>#DIV/0!</v>
      </c>
      <c r="J11" s="97" t="e">
        <f>IF(AND(I$7&gt;$E11,I$7&lt;=$F11),1,"")</f>
        <v>#DIV/0!</v>
      </c>
      <c r="K11" s="97" t="e">
        <f>IF(AND(J$7&gt;$E11,J$7&lt;=$F11),1,"")</f>
        <v>#DIV/0!</v>
      </c>
      <c r="L11" s="97" t="e">
        <f>IF(AND(K$7&gt;$E11,K$7&lt;=$F11),1,"")</f>
        <v>#DIV/0!</v>
      </c>
      <c r="M11" s="97" t="e">
        <f>IF(AND(L$7&gt;$E11,L$7&lt;=$F11),1,"")</f>
        <v>#DIV/0!</v>
      </c>
      <c r="N11" s="97" t="e">
        <f>IF(AND(M$7&gt;$E11,M$7&lt;=$F11),1,"")</f>
        <v>#DIV/0!</v>
      </c>
      <c r="O11" s="97" t="e">
        <f>IF(AND(N$7&gt;$E11,N$7&lt;=$F11),1,"")</f>
        <v>#DIV/0!</v>
      </c>
      <c r="P11" s="97" t="e">
        <f>IF(AND(O$7&gt;$E11,O$7&lt;=$F11),1,"")</f>
        <v>#DIV/0!</v>
      </c>
      <c r="Q11" s="97" t="e">
        <f>IF(AND(P$7&gt;$E11,P$7&lt;=$F11),1,"")</f>
        <v>#DIV/0!</v>
      </c>
      <c r="R11" s="97" t="e">
        <f>IF(AND(Q$7&gt;$E11,Q$7&lt;=$F11),1,"")</f>
        <v>#DIV/0!</v>
      </c>
      <c r="S11" s="97" t="e">
        <f>IF(AND(R$7&gt;$E11,R$7&lt;=$F11),1,"")</f>
        <v>#DIV/0!</v>
      </c>
      <c r="T11" s="97" t="e">
        <f>IF(AND(S$7&gt;$E11,S$7&lt;=$F11),1,"")</f>
        <v>#DIV/0!</v>
      </c>
      <c r="U11" s="97" t="e">
        <f>IF(AND(T$7&gt;$E11,T$7&lt;=$F11),1,"")</f>
        <v>#DIV/0!</v>
      </c>
      <c r="V11" s="97" t="e">
        <f>IF(AND(U$7&gt;$E11,U$7&lt;=$F11),1,"")</f>
        <v>#DIV/0!</v>
      </c>
      <c r="W11" s="97" t="e">
        <f>IF(AND(V$7&gt;$E11,V$7&lt;=$F11),1,"")</f>
        <v>#DIV/0!</v>
      </c>
      <c r="X11" s="97" t="e">
        <f>IF(AND(W$7&gt;$E11,W$7&lt;=$F11),1,"")</f>
        <v>#DIV/0!</v>
      </c>
      <c r="Y11" s="97" t="e">
        <f>IF(AND(X$7&gt;$E11,X$7&lt;=$F11),1,"")</f>
        <v>#DIV/0!</v>
      </c>
      <c r="Z11" s="97" t="e">
        <f>IF(AND(Y$7&gt;$E11,Y$7&lt;=$F11),1,"")</f>
        <v>#DIV/0!</v>
      </c>
      <c r="AA11" s="97" t="e">
        <f>IF(AND(Z$7&gt;$E11,Z$7&lt;=$F11),1,"")</f>
        <v>#DIV/0!</v>
      </c>
      <c r="AB11" s="97" t="e">
        <f>IF(AND(AA$7&gt;$E11,AA$7&lt;=$F11),1,"")</f>
        <v>#DIV/0!</v>
      </c>
      <c r="AC11" s="97" t="e">
        <f>IF(AND(AB$7&gt;$E11,AB$7&lt;=$F11),1,"")</f>
        <v>#DIV/0!</v>
      </c>
      <c r="AD11" s="97" t="e">
        <f>IF(AND(AC$7&gt;$E11,AC$7&lt;=$F11),1,"")</f>
        <v>#DIV/0!</v>
      </c>
      <c r="AE11" s="97" t="e">
        <f>IF(AND(AD$7&gt;$E11,AD$7&lt;=$F11),1,"")</f>
        <v>#DIV/0!</v>
      </c>
      <c r="AF11" s="97" t="e">
        <f>IF(AND(AE$7&gt;$E11,AE$7&lt;=$F11),1,"")</f>
        <v>#DIV/0!</v>
      </c>
      <c r="AG11" s="97" t="e">
        <f>IF(AND(AF$7&gt;$E11,AF$7&lt;=$F11),1,"")</f>
        <v>#DIV/0!</v>
      </c>
      <c r="AH11" s="97" t="e">
        <f>IF(AND(AG$7&gt;$E11,AG$7&lt;=$F11),1,"")</f>
        <v>#DIV/0!</v>
      </c>
      <c r="AI11" s="97" t="e">
        <f>IF(AND(AH$7&gt;$E11,AH$7&lt;=$F11),1,"")</f>
        <v>#DIV/0!</v>
      </c>
      <c r="AJ11" s="97" t="e">
        <f>IF(AND(AI$7&gt;$E11,AI$7&lt;=$F11),1,"")</f>
        <v>#DIV/0!</v>
      </c>
      <c r="AK11" s="97" t="e">
        <f>IF(AND(AJ$7&gt;$E11,AJ$7&lt;=$F11),1,"")</f>
        <v>#DIV/0!</v>
      </c>
      <c r="AL11" s="97" t="e">
        <f>IF(AND(AK$7&gt;$E11,AK$7&lt;=$F11),1,"")</f>
        <v>#DIV/0!</v>
      </c>
      <c r="AM11" s="97" t="e">
        <f>IF(AND(AL$7&gt;$E11,AL$7&lt;=$F11),1,"")</f>
        <v>#DIV/0!</v>
      </c>
      <c r="AN11" s="97" t="e">
        <f>IF(AND(AM$7&gt;$E11,AM$7&lt;=$F11),1,"")</f>
        <v>#DIV/0!</v>
      </c>
      <c r="AO11" s="97" t="e">
        <f>IF(AND(AN$7&gt;$E11,AN$7&lt;=$F11),1,"")</f>
        <v>#DIV/0!</v>
      </c>
      <c r="AP11" s="97" t="e">
        <f>IF(AND(AO$7&gt;$E11,AO$7&lt;=$F11),1,"")</f>
        <v>#DIV/0!</v>
      </c>
      <c r="AQ11" s="97" t="e">
        <f>IF(AND(AP$7&gt;$E11,AP$7&lt;=$F11),1,"")</f>
        <v>#DIV/0!</v>
      </c>
      <c r="AR11" s="97" t="e">
        <f>IF(AND(AQ$7&gt;$E11,AQ$7&lt;=$F11),1,"")</f>
        <v>#DIV/0!</v>
      </c>
      <c r="AS11" s="97" t="e">
        <f>IF(AND(AR$7&gt;$E11,AR$7&lt;=$F11),1,"")</f>
        <v>#DIV/0!</v>
      </c>
      <c r="AT11" s="110" t="e">
        <f>IF(AND(AS$7&gt;$E11,AS$7&lt;=$F11),1,"")</f>
        <v>#DIV/0!</v>
      </c>
      <c r="AU11" s="109" t="e">
        <f>IF(AND(AT$7&gt;$E11,AT$7&lt;=$F11),1,"")</f>
        <v>#DIV/0!</v>
      </c>
      <c r="AV11" s="97" t="e">
        <f>IF(AND(AU$7&gt;$E11,AU$7&lt;=$F11),1,"")</f>
        <v>#DIV/0!</v>
      </c>
      <c r="AW11" s="97" t="e">
        <f>IF(AND(AV$7&gt;$E11,AV$7&lt;=$F11),1,"")</f>
        <v>#DIV/0!</v>
      </c>
      <c r="AX11" s="97" t="e">
        <f>IF(AND(AW$7&gt;$E11,AW$7&lt;=$F11),1,"")</f>
        <v>#DIV/0!</v>
      </c>
      <c r="AY11" s="97" t="e">
        <f>IF(AND(AX$7&gt;$E11,AX$7&lt;=$F11),1,"")</f>
        <v>#DIV/0!</v>
      </c>
      <c r="AZ11" s="97" t="e">
        <f>IF(AND(AY$7&gt;$E11,AY$7&lt;=$F11),1,"")</f>
        <v>#DIV/0!</v>
      </c>
      <c r="BA11" s="97" t="e">
        <f>IF(AND(AZ$7&gt;$E11,AZ$7&lt;=$F11),1,"")</f>
        <v>#DIV/0!</v>
      </c>
      <c r="BB11" s="97" t="e">
        <f>IF(AND(BA$7&gt;$E11,BA$7&lt;=$F11),1,"")</f>
        <v>#DIV/0!</v>
      </c>
      <c r="BC11" s="97" t="e">
        <f>IF(AND(BB$7&gt;$E11,BB$7&lt;=$F11),1,"")</f>
        <v>#DIV/0!</v>
      </c>
      <c r="BD11" s="97" t="e">
        <f>IF(AND(BC$7&gt;$E11,BC$7&lt;=$F11),1,"")</f>
        <v>#DIV/0!</v>
      </c>
      <c r="BE11" s="97" t="e">
        <f>IF(AND(BD$7&gt;$E11,BD$7&lt;=$F11),1,"")</f>
        <v>#DIV/0!</v>
      </c>
      <c r="BF11" s="97" t="e">
        <f>IF(AND(BE$7&gt;$E11,BE$7&lt;=$F11),1,"")</f>
        <v>#DIV/0!</v>
      </c>
      <c r="BG11" s="97" t="e">
        <f>IF(AND(BF$7&gt;$E11,BF$7&lt;=$F11),1,"")</f>
        <v>#DIV/0!</v>
      </c>
      <c r="BH11" s="97" t="e">
        <f>IF(AND(BG$7&gt;$E11,BG$7&lt;=$F11),1,"")</f>
        <v>#DIV/0!</v>
      </c>
      <c r="BI11" s="97" t="e">
        <f>IF(AND(BH$7&gt;$E11,BH$7&lt;=$F11),1,"")</f>
        <v>#DIV/0!</v>
      </c>
      <c r="BJ11" s="97" t="e">
        <f>IF(AND(BI$7&gt;$E11,BI$7&lt;=$F11),1,"")</f>
        <v>#DIV/0!</v>
      </c>
      <c r="BK11" s="97" t="e">
        <f>IF(AND(BJ$7&gt;$E11,BJ$7&lt;=$F11),1,"")</f>
        <v>#DIV/0!</v>
      </c>
      <c r="BL11" s="97" t="e">
        <f>IF(AND(BK$7&gt;$E11,BK$7&lt;=$F11),1,"")</f>
        <v>#DIV/0!</v>
      </c>
      <c r="BM11" s="97" t="e">
        <f>IF(AND(BL$7&gt;$E11,BL$7&lt;=$F11),1,"")</f>
        <v>#DIV/0!</v>
      </c>
      <c r="BN11" s="97" t="e">
        <f>IF(AND(BM$7&gt;$E11,BM$7&lt;=$F11),1,"")</f>
        <v>#DIV/0!</v>
      </c>
      <c r="BO11" s="97" t="e">
        <f>IF(AND(BN$7&gt;$E11,BN$7&lt;=$F11),1,"")</f>
        <v>#DIV/0!</v>
      </c>
      <c r="BP11" s="97" t="e">
        <f>IF(AND(BO$7&gt;$E11,BO$7&lt;=$F11),1,"")</f>
        <v>#DIV/0!</v>
      </c>
      <c r="BQ11" s="97" t="e">
        <f>IF(AND(BP$7&gt;$E11,BP$7&lt;=$F11),1,"")</f>
        <v>#DIV/0!</v>
      </c>
      <c r="BR11" s="97" t="e">
        <f>IF(AND(BQ$7&gt;$E11,BQ$7&lt;=$F11),1,"")</f>
        <v>#DIV/0!</v>
      </c>
      <c r="BS11" s="97" t="e">
        <f>IF(AND(BR$7&gt;$E11,BR$7&lt;=$F11),1,"")</f>
        <v>#DIV/0!</v>
      </c>
      <c r="BT11" s="97" t="e">
        <f>IF(AND(BS$7&gt;$E11,BS$7&lt;=$F11),1,"")</f>
        <v>#DIV/0!</v>
      </c>
      <c r="BU11" s="97" t="e">
        <f>IF(AND(BT$7&gt;$E11,BT$7&lt;=$F11),1,"")</f>
        <v>#DIV/0!</v>
      </c>
      <c r="BV11" s="97" t="e">
        <f>IF(AND(BU$7&gt;$E11,BU$7&lt;=$F11),1,"")</f>
        <v>#DIV/0!</v>
      </c>
      <c r="BW11" s="97" t="e">
        <f>IF(AND(BV$7&gt;$E11,BV$7&lt;=$F11),1,"")</f>
        <v>#DIV/0!</v>
      </c>
      <c r="BX11" s="97" t="e">
        <f>IF(AND(BW$7&gt;$E11,BW$7&lt;=$F11),1,"")</f>
        <v>#DIV/0!</v>
      </c>
      <c r="BY11" s="97" t="e">
        <f>IF(AND(BX$7&gt;$E11,BX$7&lt;=$F11),1,"")</f>
        <v>#DIV/0!</v>
      </c>
      <c r="BZ11" s="97" t="e">
        <f>IF(AND(BY$7&gt;$E11,BY$7&lt;=$F11),1,"")</f>
        <v>#DIV/0!</v>
      </c>
      <c r="CA11" s="97" t="e">
        <f>IF(AND(BZ$7&gt;$E11,BZ$7&lt;=$F11),1,"")</f>
        <v>#DIV/0!</v>
      </c>
      <c r="CB11" s="97" t="e">
        <f>IF(AND(CA$7&gt;$E11,CA$7&lt;=$F11),1,"")</f>
        <v>#DIV/0!</v>
      </c>
      <c r="CC11" s="97" t="e">
        <f>IF(AND(CB$7&gt;$E11,CB$7&lt;=$F11),1,"")</f>
        <v>#DIV/0!</v>
      </c>
      <c r="CD11" s="97" t="e">
        <f>IF(AND(CC$7&gt;$E11,CC$7&lt;=$F11),1,"")</f>
        <v>#DIV/0!</v>
      </c>
      <c r="CE11" s="97" t="e">
        <f>IF(AND(CD$7&gt;$E11,CD$7&lt;=$F11),1,"")</f>
        <v>#DIV/0!</v>
      </c>
      <c r="CF11" s="97" t="e">
        <f>IF(AND(CE$7&gt;$E11,CE$7&lt;=$F11),1,"")</f>
        <v>#DIV/0!</v>
      </c>
      <c r="CG11" s="97" t="e">
        <f>IF(AND(CF$7&gt;$E11,CF$7&lt;=$F11),1,"")</f>
        <v>#DIV/0!</v>
      </c>
      <c r="CH11" s="110" t="e">
        <f>IF(AND(CG$7&gt;$E11,CG$7&lt;=$F11),1,"")</f>
        <v>#DIV/0!</v>
      </c>
    </row>
    <row r="12" spans="2:86">
      <c r="C12" s="96"/>
      <c r="D12" s="120" t="e">
        <f>Schedule!H63*24</f>
        <v>#DIV/0!</v>
      </c>
      <c r="E12" s="96" t="e">
        <f>Schedule!H45*24</f>
        <v>#DIV/0!</v>
      </c>
      <c r="F12" s="100" t="e">
        <f>D12+E12</f>
        <v>#DIV/0!</v>
      </c>
      <c r="G12" s="109" t="e">
        <f>IF(AND(G$7&gt;$E12,G$7&lt;=$F12),1,"")</f>
        <v>#DIV/0!</v>
      </c>
      <c r="H12" s="97" t="e">
        <f>IF(AND(G$7&gt;$E12,G$7&lt;=$F12),1,"")</f>
        <v>#DIV/0!</v>
      </c>
      <c r="I12" s="97" t="e">
        <f>IF(AND(H$7&gt;$E12,H$7&lt;=$F12),1,"")</f>
        <v>#DIV/0!</v>
      </c>
      <c r="J12" s="97" t="e">
        <f>IF(AND(I$7&gt;$E12,I$7&lt;=$F12),1,"")</f>
        <v>#DIV/0!</v>
      </c>
      <c r="K12" s="97" t="e">
        <f>IF(AND(J$7&gt;$E12,J$7&lt;=$F12),1,"")</f>
        <v>#DIV/0!</v>
      </c>
      <c r="L12" s="97" t="e">
        <f>IF(AND(K$7&gt;$E12,K$7&lt;=$F12),1,"")</f>
        <v>#DIV/0!</v>
      </c>
      <c r="M12" s="97" t="e">
        <f>IF(AND(L$7&gt;$E12,L$7&lt;=$F12),1,"")</f>
        <v>#DIV/0!</v>
      </c>
      <c r="N12" s="97" t="e">
        <f>IF(AND(M$7&gt;$E12,M$7&lt;=$F12),1,"")</f>
        <v>#DIV/0!</v>
      </c>
      <c r="O12" s="97" t="e">
        <f>IF(AND(N$7&gt;$E12,N$7&lt;=$F12),1,"")</f>
        <v>#DIV/0!</v>
      </c>
      <c r="P12" s="97" t="e">
        <f>IF(AND(O$7&gt;$E12,O$7&lt;=$F12),1,"")</f>
        <v>#DIV/0!</v>
      </c>
      <c r="Q12" s="97" t="e">
        <f>IF(AND(P$7&gt;$E12,P$7&lt;=$F12),1,"")</f>
        <v>#DIV/0!</v>
      </c>
      <c r="R12" s="97" t="e">
        <f>IF(AND(Q$7&gt;$E12,Q$7&lt;=$F12),1,"")</f>
        <v>#DIV/0!</v>
      </c>
      <c r="S12" s="97" t="e">
        <f>IF(AND(R$7&gt;$E12,R$7&lt;=$F12),1,"")</f>
        <v>#DIV/0!</v>
      </c>
      <c r="T12" s="97" t="e">
        <f>IF(AND(S$7&gt;$E12,S$7&lt;=$F12),1,"")</f>
        <v>#DIV/0!</v>
      </c>
      <c r="U12" s="97" t="e">
        <f>IF(AND(T$7&gt;$E12,T$7&lt;=$F12),1,"")</f>
        <v>#DIV/0!</v>
      </c>
      <c r="V12" s="97" t="e">
        <f>IF(AND(U$7&gt;$E12,U$7&lt;=$F12),1,"")</f>
        <v>#DIV/0!</v>
      </c>
      <c r="W12" s="97" t="e">
        <f>IF(AND(V$7&gt;$E12,V$7&lt;=$F12),1,"")</f>
        <v>#DIV/0!</v>
      </c>
      <c r="X12" s="97" t="e">
        <f>IF(AND(W$7&gt;$E12,W$7&lt;=$F12),1,"")</f>
        <v>#DIV/0!</v>
      </c>
      <c r="Y12" s="97" t="e">
        <f>IF(AND(X$7&gt;$E12,X$7&lt;=$F12),1,"")</f>
        <v>#DIV/0!</v>
      </c>
      <c r="Z12" s="97" t="e">
        <f>IF(AND(Y$7&gt;$E12,Y$7&lt;=$F12),1,"")</f>
        <v>#DIV/0!</v>
      </c>
      <c r="AA12" s="97" t="e">
        <f>IF(AND(Z$7&gt;$E12,Z$7&lt;=$F12),1,"")</f>
        <v>#DIV/0!</v>
      </c>
      <c r="AB12" s="97" t="e">
        <f>IF(AND(AA$7&gt;$E12,AA$7&lt;=$F12),1,"")</f>
        <v>#DIV/0!</v>
      </c>
      <c r="AC12" s="97" t="e">
        <f>IF(AND(AB$7&gt;$E12,AB$7&lt;=$F12),1,"")</f>
        <v>#DIV/0!</v>
      </c>
      <c r="AD12" s="97" t="e">
        <f>IF(AND(AC$7&gt;$E12,AC$7&lt;=$F12),1,"")</f>
        <v>#DIV/0!</v>
      </c>
      <c r="AE12" s="97" t="e">
        <f>IF(AND(AD$7&gt;$E12,AD$7&lt;=$F12),1,"")</f>
        <v>#DIV/0!</v>
      </c>
      <c r="AF12" s="97" t="e">
        <f>IF(AND(AE$7&gt;$E12,AE$7&lt;=$F12),1,"")</f>
        <v>#DIV/0!</v>
      </c>
      <c r="AG12" s="97" t="e">
        <f>IF(AND(AF$7&gt;$E12,AF$7&lt;=$F12),1,"")</f>
        <v>#DIV/0!</v>
      </c>
      <c r="AH12" s="97" t="e">
        <f>IF(AND(AG$7&gt;$E12,AG$7&lt;=$F12),1,"")</f>
        <v>#DIV/0!</v>
      </c>
      <c r="AI12" s="97" t="e">
        <f>IF(AND(AH$7&gt;$E12,AH$7&lt;=$F12),1,"")</f>
        <v>#DIV/0!</v>
      </c>
      <c r="AJ12" s="97" t="e">
        <f>IF(AND(AI$7&gt;$E12,AI$7&lt;=$F12),1,"")</f>
        <v>#DIV/0!</v>
      </c>
      <c r="AK12" s="97" t="e">
        <f>IF(AND(AJ$7&gt;$E12,AJ$7&lt;=$F12),1,"")</f>
        <v>#DIV/0!</v>
      </c>
      <c r="AL12" s="97" t="e">
        <f>IF(AND(AK$7&gt;$E12,AK$7&lt;=$F12),1,"")</f>
        <v>#DIV/0!</v>
      </c>
      <c r="AM12" s="97" t="e">
        <f>IF(AND(AL$7&gt;$E12,AL$7&lt;=$F12),1,"")</f>
        <v>#DIV/0!</v>
      </c>
      <c r="AN12" s="97" t="e">
        <f>IF(AND(AM$7&gt;$E12,AM$7&lt;=$F12),1,"")</f>
        <v>#DIV/0!</v>
      </c>
      <c r="AO12" s="97" t="e">
        <f>IF(AND(AN$7&gt;$E12,AN$7&lt;=$F12),1,"")</f>
        <v>#DIV/0!</v>
      </c>
      <c r="AP12" s="97" t="e">
        <f>IF(AND(AO$7&gt;$E12,AO$7&lt;=$F12),1,"")</f>
        <v>#DIV/0!</v>
      </c>
      <c r="AQ12" s="97" t="e">
        <f>IF(AND(AP$7&gt;$E12,AP$7&lt;=$F12),1,"")</f>
        <v>#DIV/0!</v>
      </c>
      <c r="AR12" s="97" t="e">
        <f>IF(AND(AQ$7&gt;$E12,AQ$7&lt;=$F12),1,"")</f>
        <v>#DIV/0!</v>
      </c>
      <c r="AS12" s="97" t="e">
        <f>IF(AND(AR$7&gt;$E12,AR$7&lt;=$F12),1,"")</f>
        <v>#DIV/0!</v>
      </c>
      <c r="AT12" s="110" t="e">
        <f>IF(AND(AS$7&gt;$E12,AS$7&lt;=$F12),1,"")</f>
        <v>#DIV/0!</v>
      </c>
      <c r="AU12" s="109" t="e">
        <f>IF(AND(AT$7&gt;$E12,AT$7&lt;=$F12),1,"")</f>
        <v>#DIV/0!</v>
      </c>
      <c r="AV12" s="97" t="e">
        <f>IF(AND(AU$7&gt;$E12,AU$7&lt;=$F12),1,"")</f>
        <v>#DIV/0!</v>
      </c>
      <c r="AW12" s="97" t="e">
        <f>IF(AND(AV$7&gt;$E12,AV$7&lt;=$F12),1,"")</f>
        <v>#DIV/0!</v>
      </c>
      <c r="AX12" s="97" t="e">
        <f>IF(AND(AW$7&gt;$E12,AW$7&lt;=$F12),1,"")</f>
        <v>#DIV/0!</v>
      </c>
      <c r="AY12" s="97" t="e">
        <f>IF(AND(AX$7&gt;$E12,AX$7&lt;=$F12),1,"")</f>
        <v>#DIV/0!</v>
      </c>
      <c r="AZ12" s="97" t="e">
        <f>IF(AND(AY$7&gt;$E12,AY$7&lt;=$F12),1,"")</f>
        <v>#DIV/0!</v>
      </c>
      <c r="BA12" s="97" t="e">
        <f>IF(AND(AZ$7&gt;$E12,AZ$7&lt;=$F12),1,"")</f>
        <v>#DIV/0!</v>
      </c>
      <c r="BB12" s="97" t="e">
        <f>IF(AND(BA$7&gt;$E12,BA$7&lt;=$F12),1,"")</f>
        <v>#DIV/0!</v>
      </c>
      <c r="BC12" s="97" t="e">
        <f>IF(AND(BB$7&gt;$E12,BB$7&lt;=$F12),1,"")</f>
        <v>#DIV/0!</v>
      </c>
      <c r="BD12" s="97" t="e">
        <f>IF(AND(BC$7&gt;$E12,BC$7&lt;=$F12),1,"")</f>
        <v>#DIV/0!</v>
      </c>
      <c r="BE12" s="97" t="e">
        <f>IF(AND(BD$7&gt;$E12,BD$7&lt;=$F12),1,"")</f>
        <v>#DIV/0!</v>
      </c>
      <c r="BF12" s="97" t="e">
        <f>IF(AND(BE$7&gt;$E12,BE$7&lt;=$F12),1,"")</f>
        <v>#DIV/0!</v>
      </c>
      <c r="BG12" s="97" t="e">
        <f>IF(AND(BF$7&gt;$E12,BF$7&lt;=$F12),1,"")</f>
        <v>#DIV/0!</v>
      </c>
      <c r="BH12" s="97" t="e">
        <f>IF(AND(BG$7&gt;$E12,BG$7&lt;=$F12),1,"")</f>
        <v>#DIV/0!</v>
      </c>
      <c r="BI12" s="97" t="e">
        <f>IF(AND(BH$7&gt;$E12,BH$7&lt;=$F12),1,"")</f>
        <v>#DIV/0!</v>
      </c>
      <c r="BJ12" s="97" t="e">
        <f>IF(AND(BI$7&gt;$E12,BI$7&lt;=$F12),1,"")</f>
        <v>#DIV/0!</v>
      </c>
      <c r="BK12" s="97" t="e">
        <f>IF(AND(BJ$7&gt;$E12,BJ$7&lt;=$F12),1,"")</f>
        <v>#DIV/0!</v>
      </c>
      <c r="BL12" s="97" t="e">
        <f>IF(AND(BK$7&gt;$E12,BK$7&lt;=$F12),1,"")</f>
        <v>#DIV/0!</v>
      </c>
      <c r="BM12" s="97" t="e">
        <f>IF(AND(BL$7&gt;$E12,BL$7&lt;=$F12),1,"")</f>
        <v>#DIV/0!</v>
      </c>
      <c r="BN12" s="97" t="e">
        <f>IF(AND(BM$7&gt;$E12,BM$7&lt;=$F12),1,"")</f>
        <v>#DIV/0!</v>
      </c>
      <c r="BO12" s="97" t="e">
        <f>IF(AND(BN$7&gt;$E12,BN$7&lt;=$F12),1,"")</f>
        <v>#DIV/0!</v>
      </c>
      <c r="BP12" s="97" t="e">
        <f>IF(AND(BO$7&gt;$E12,BO$7&lt;=$F12),1,"")</f>
        <v>#DIV/0!</v>
      </c>
      <c r="BQ12" s="97" t="e">
        <f>IF(AND(BP$7&gt;$E12,BP$7&lt;=$F12),1,"")</f>
        <v>#DIV/0!</v>
      </c>
      <c r="BR12" s="97" t="e">
        <f>IF(AND(BQ$7&gt;$E12,BQ$7&lt;=$F12),1,"")</f>
        <v>#DIV/0!</v>
      </c>
      <c r="BS12" s="97" t="e">
        <f>IF(AND(BR$7&gt;$E12,BR$7&lt;=$F12),1,"")</f>
        <v>#DIV/0!</v>
      </c>
      <c r="BT12" s="97" t="e">
        <f>IF(AND(BS$7&gt;$E12,BS$7&lt;=$F12),1,"")</f>
        <v>#DIV/0!</v>
      </c>
      <c r="BU12" s="97" t="e">
        <f>IF(AND(BT$7&gt;$E12,BT$7&lt;=$F12),1,"")</f>
        <v>#DIV/0!</v>
      </c>
      <c r="BV12" s="97" t="e">
        <f>IF(AND(BU$7&gt;$E12,BU$7&lt;=$F12),1,"")</f>
        <v>#DIV/0!</v>
      </c>
      <c r="BW12" s="97" t="e">
        <f>IF(AND(BV$7&gt;$E12,BV$7&lt;=$F12),1,"")</f>
        <v>#DIV/0!</v>
      </c>
      <c r="BX12" s="97" t="e">
        <f>IF(AND(BW$7&gt;$E12,BW$7&lt;=$F12),1,"")</f>
        <v>#DIV/0!</v>
      </c>
      <c r="BY12" s="97" t="e">
        <f>IF(AND(BX$7&gt;$E12,BX$7&lt;=$F12),1,"")</f>
        <v>#DIV/0!</v>
      </c>
      <c r="BZ12" s="97" t="e">
        <f>IF(AND(BY$7&gt;$E12,BY$7&lt;=$F12),1,"")</f>
        <v>#DIV/0!</v>
      </c>
      <c r="CA12" s="97" t="e">
        <f>IF(AND(BZ$7&gt;$E12,BZ$7&lt;=$F12),1,"")</f>
        <v>#DIV/0!</v>
      </c>
      <c r="CB12" s="97" t="e">
        <f>IF(AND(CA$7&gt;$E12,CA$7&lt;=$F12),1,"")</f>
        <v>#DIV/0!</v>
      </c>
      <c r="CC12" s="97" t="e">
        <f>IF(AND(CB$7&gt;$E12,CB$7&lt;=$F12),1,"")</f>
        <v>#DIV/0!</v>
      </c>
      <c r="CD12" s="97" t="e">
        <f>IF(AND(CC$7&gt;$E12,CC$7&lt;=$F12),1,"")</f>
        <v>#DIV/0!</v>
      </c>
      <c r="CE12" s="97" t="e">
        <f>IF(AND(CD$7&gt;$E12,CD$7&lt;=$F12),1,"")</f>
        <v>#DIV/0!</v>
      </c>
      <c r="CF12" s="97" t="e">
        <f>IF(AND(CE$7&gt;$E12,CE$7&lt;=$F12),1,"")</f>
        <v>#DIV/0!</v>
      </c>
      <c r="CG12" s="97" t="e">
        <f>IF(AND(CF$7&gt;$E12,CF$7&lt;=$F12),1,"")</f>
        <v>#DIV/0!</v>
      </c>
      <c r="CH12" s="110" t="e">
        <f>IF(AND(CG$7&gt;$E12,CG$7&lt;=$F12),1,"")</f>
        <v>#DIV/0!</v>
      </c>
    </row>
    <row r="13" spans="2:86" ht="15.75" thickBot="1">
      <c r="C13" s="96"/>
      <c r="D13" s="120" t="e">
        <f>Schedule!H78*24</f>
        <v>#DIV/0!</v>
      </c>
      <c r="E13" s="96" t="e">
        <f>Schedule!H60*24</f>
        <v>#DIV/0!</v>
      </c>
      <c r="F13" s="100" t="e">
        <f>D13+E13</f>
        <v>#DIV/0!</v>
      </c>
      <c r="G13" s="111" t="e">
        <f>IF(AND(G$7&gt;$E13,G$7&lt;=$F13),1,"")</f>
        <v>#DIV/0!</v>
      </c>
      <c r="H13" s="101" t="e">
        <f>IF(AND(G$7&gt;$E13,G$7&lt;=$F13),1,"")</f>
        <v>#DIV/0!</v>
      </c>
      <c r="I13" s="101" t="e">
        <f>IF(AND(H$7&gt;$E13,H$7&lt;=$F13),1,"")</f>
        <v>#DIV/0!</v>
      </c>
      <c r="J13" s="101" t="e">
        <f>IF(AND(I$7&gt;$E13,I$7&lt;=$F13),1,"")</f>
        <v>#DIV/0!</v>
      </c>
      <c r="K13" s="101" t="e">
        <f>IF(AND(J$7&gt;$E13,J$7&lt;=$F13),1,"")</f>
        <v>#DIV/0!</v>
      </c>
      <c r="L13" s="101" t="e">
        <f>IF(AND(K$7&gt;$E13,K$7&lt;=$F13),1,"")</f>
        <v>#DIV/0!</v>
      </c>
      <c r="M13" s="101" t="e">
        <f>IF(AND(L$7&gt;$E13,L$7&lt;=$F13),1,"")</f>
        <v>#DIV/0!</v>
      </c>
      <c r="N13" s="101" t="e">
        <f>IF(AND(M$7&gt;$E13,M$7&lt;=$F13),1,"")</f>
        <v>#DIV/0!</v>
      </c>
      <c r="O13" s="101" t="e">
        <f>IF(AND(N$7&gt;$E13,N$7&lt;=$F13),1,"")</f>
        <v>#DIV/0!</v>
      </c>
      <c r="P13" s="101" t="e">
        <f>IF(AND(O$7&gt;$E13,O$7&lt;=$F13),1,"")</f>
        <v>#DIV/0!</v>
      </c>
      <c r="Q13" s="101" t="e">
        <f>IF(AND(P$7&gt;$E13,P$7&lt;=$F13),1,"")</f>
        <v>#DIV/0!</v>
      </c>
      <c r="R13" s="101" t="e">
        <f>IF(AND(Q$7&gt;$E13,Q$7&lt;=$F13),1,"")</f>
        <v>#DIV/0!</v>
      </c>
      <c r="S13" s="101" t="e">
        <f>IF(AND(R$7&gt;$E13,R$7&lt;=$F13),1,"")</f>
        <v>#DIV/0!</v>
      </c>
      <c r="T13" s="101" t="e">
        <f>IF(AND(S$7&gt;$E13,S$7&lt;=$F13),1,"")</f>
        <v>#DIV/0!</v>
      </c>
      <c r="U13" s="101" t="e">
        <f>IF(AND(T$7&gt;$E13,T$7&lt;=$F13),1,"")</f>
        <v>#DIV/0!</v>
      </c>
      <c r="V13" s="101" t="e">
        <f>IF(AND(U$7&gt;$E13,U$7&lt;=$F13),1,"")</f>
        <v>#DIV/0!</v>
      </c>
      <c r="W13" s="101" t="e">
        <f>IF(AND(V$7&gt;$E13,V$7&lt;=$F13),1,"")</f>
        <v>#DIV/0!</v>
      </c>
      <c r="X13" s="101" t="e">
        <f>IF(AND(W$7&gt;$E13,W$7&lt;=$F13),1,"")</f>
        <v>#DIV/0!</v>
      </c>
      <c r="Y13" s="101" t="e">
        <f>IF(AND(X$7&gt;$E13,X$7&lt;=$F13),1,"")</f>
        <v>#DIV/0!</v>
      </c>
      <c r="Z13" s="101" t="e">
        <f>IF(AND(Y$7&gt;$E13,Y$7&lt;=$F13),1,"")</f>
        <v>#DIV/0!</v>
      </c>
      <c r="AA13" s="101" t="e">
        <f>IF(AND(Z$7&gt;$E13,Z$7&lt;=$F13),1,"")</f>
        <v>#DIV/0!</v>
      </c>
      <c r="AB13" s="101" t="e">
        <f>IF(AND(AA$7&gt;$E13,AA$7&lt;=$F13),1,"")</f>
        <v>#DIV/0!</v>
      </c>
      <c r="AC13" s="101" t="e">
        <f>IF(AND(AB$7&gt;$E13,AB$7&lt;=$F13),1,"")</f>
        <v>#DIV/0!</v>
      </c>
      <c r="AD13" s="101" t="e">
        <f>IF(AND(AC$7&gt;$E13,AC$7&lt;=$F13),1,"")</f>
        <v>#DIV/0!</v>
      </c>
      <c r="AE13" s="101" t="e">
        <f>IF(AND(AD$7&gt;$E13,AD$7&lt;=$F13),1,"")</f>
        <v>#DIV/0!</v>
      </c>
      <c r="AF13" s="101" t="e">
        <f>IF(AND(AE$7&gt;$E13,AE$7&lt;=$F13),1,"")</f>
        <v>#DIV/0!</v>
      </c>
      <c r="AG13" s="101" t="e">
        <f>IF(AND(AF$7&gt;$E13,AF$7&lt;=$F13),1,"")</f>
        <v>#DIV/0!</v>
      </c>
      <c r="AH13" s="101" t="e">
        <f>IF(AND(AG$7&gt;$E13,AG$7&lt;=$F13),1,"")</f>
        <v>#DIV/0!</v>
      </c>
      <c r="AI13" s="101" t="e">
        <f>IF(AND(AH$7&gt;$E13,AH$7&lt;=$F13),1,"")</f>
        <v>#DIV/0!</v>
      </c>
      <c r="AJ13" s="101" t="e">
        <f>IF(AND(AI$7&gt;$E13,AI$7&lt;=$F13),1,"")</f>
        <v>#DIV/0!</v>
      </c>
      <c r="AK13" s="101" t="e">
        <f>IF(AND(AJ$7&gt;$E13,AJ$7&lt;=$F13),1,"")</f>
        <v>#DIV/0!</v>
      </c>
      <c r="AL13" s="101" t="e">
        <f>IF(AND(AK$7&gt;$E13,AK$7&lt;=$F13),1,"")</f>
        <v>#DIV/0!</v>
      </c>
      <c r="AM13" s="101" t="e">
        <f>IF(AND(AL$7&gt;$E13,AL$7&lt;=$F13),1,"")</f>
        <v>#DIV/0!</v>
      </c>
      <c r="AN13" s="101" t="e">
        <f>IF(AND(AM$7&gt;$E13,AM$7&lt;=$F13),1,"")</f>
        <v>#DIV/0!</v>
      </c>
      <c r="AO13" s="101" t="e">
        <f>IF(AND(AN$7&gt;$E13,AN$7&lt;=$F13),1,"")</f>
        <v>#DIV/0!</v>
      </c>
      <c r="AP13" s="101" t="e">
        <f>IF(AND(AO$7&gt;$E13,AO$7&lt;=$F13),1,"")</f>
        <v>#DIV/0!</v>
      </c>
      <c r="AQ13" s="101" t="e">
        <f>IF(AND(AP$7&gt;$E13,AP$7&lt;=$F13),1,"")</f>
        <v>#DIV/0!</v>
      </c>
      <c r="AR13" s="101" t="e">
        <f>IF(AND(AQ$7&gt;$E13,AQ$7&lt;=$F13),1,"")</f>
        <v>#DIV/0!</v>
      </c>
      <c r="AS13" s="101" t="e">
        <f>IF(AND(AR$7&gt;$E13,AR$7&lt;=$F13),1,"")</f>
        <v>#DIV/0!</v>
      </c>
      <c r="AT13" s="112" t="e">
        <f>IF(AND(AS$7&gt;$E13,AS$7&lt;=$F13),1,"")</f>
        <v>#DIV/0!</v>
      </c>
      <c r="AU13" s="111" t="e">
        <f>IF(AND(AT$7&gt;$E13,AT$7&lt;=$F13),1,"")</f>
        <v>#DIV/0!</v>
      </c>
      <c r="AV13" s="101" t="e">
        <f>IF(AND(AU$7&gt;$E13,AU$7&lt;=$F13),1,"")</f>
        <v>#DIV/0!</v>
      </c>
      <c r="AW13" s="101" t="e">
        <f>IF(AND(AV$7&gt;$E13,AV$7&lt;=$F13),1,"")</f>
        <v>#DIV/0!</v>
      </c>
      <c r="AX13" s="101" t="e">
        <f>IF(AND(AW$7&gt;$E13,AW$7&lt;=$F13),1,"")</f>
        <v>#DIV/0!</v>
      </c>
      <c r="AY13" s="101" t="e">
        <f>IF(AND(AX$7&gt;$E13,AX$7&lt;=$F13),1,"")</f>
        <v>#DIV/0!</v>
      </c>
      <c r="AZ13" s="101" t="e">
        <f>IF(AND(AY$7&gt;$E13,AY$7&lt;=$F13),1,"")</f>
        <v>#DIV/0!</v>
      </c>
      <c r="BA13" s="101" t="e">
        <f>IF(AND(AZ$7&gt;$E13,AZ$7&lt;=$F13),1,"")</f>
        <v>#DIV/0!</v>
      </c>
      <c r="BB13" s="101" t="e">
        <f>IF(AND(BA$7&gt;$E13,BA$7&lt;=$F13),1,"")</f>
        <v>#DIV/0!</v>
      </c>
      <c r="BC13" s="101" t="e">
        <f>IF(AND(BB$7&gt;$E13,BB$7&lt;=$F13),1,"")</f>
        <v>#DIV/0!</v>
      </c>
      <c r="BD13" s="101" t="e">
        <f>IF(AND(BC$7&gt;$E13,BC$7&lt;=$F13),1,"")</f>
        <v>#DIV/0!</v>
      </c>
      <c r="BE13" s="101" t="e">
        <f>IF(AND(BD$7&gt;$E13,BD$7&lt;=$F13),1,"")</f>
        <v>#DIV/0!</v>
      </c>
      <c r="BF13" s="101" t="e">
        <f>IF(AND(BE$7&gt;$E13,BE$7&lt;=$F13),1,"")</f>
        <v>#DIV/0!</v>
      </c>
      <c r="BG13" s="101" t="e">
        <f>IF(AND(BF$7&gt;$E13,BF$7&lt;=$F13),1,"")</f>
        <v>#DIV/0!</v>
      </c>
      <c r="BH13" s="101" t="e">
        <f>IF(AND(BG$7&gt;$E13,BG$7&lt;=$F13),1,"")</f>
        <v>#DIV/0!</v>
      </c>
      <c r="BI13" s="101" t="e">
        <f>IF(AND(BH$7&gt;$E13,BH$7&lt;=$F13),1,"")</f>
        <v>#DIV/0!</v>
      </c>
      <c r="BJ13" s="101" t="e">
        <f>IF(AND(BI$7&gt;$E13,BI$7&lt;=$F13),1,"")</f>
        <v>#DIV/0!</v>
      </c>
      <c r="BK13" s="101" t="e">
        <f>IF(AND(BJ$7&gt;$E13,BJ$7&lt;=$F13),1,"")</f>
        <v>#DIV/0!</v>
      </c>
      <c r="BL13" s="101" t="e">
        <f>IF(AND(BK$7&gt;$E13,BK$7&lt;=$F13),1,"")</f>
        <v>#DIV/0!</v>
      </c>
      <c r="BM13" s="101" t="e">
        <f>IF(AND(BL$7&gt;$E13,BL$7&lt;=$F13),1,"")</f>
        <v>#DIV/0!</v>
      </c>
      <c r="BN13" s="101" t="e">
        <f>IF(AND(BM$7&gt;$E13,BM$7&lt;=$F13),1,"")</f>
        <v>#DIV/0!</v>
      </c>
      <c r="BO13" s="101" t="e">
        <f>IF(AND(BN$7&gt;$E13,BN$7&lt;=$F13),1,"")</f>
        <v>#DIV/0!</v>
      </c>
      <c r="BP13" s="101" t="e">
        <f>IF(AND(BO$7&gt;$E13,BO$7&lt;=$F13),1,"")</f>
        <v>#DIV/0!</v>
      </c>
      <c r="BQ13" s="101" t="e">
        <f>IF(AND(BP$7&gt;$E13,BP$7&lt;=$F13),1,"")</f>
        <v>#DIV/0!</v>
      </c>
      <c r="BR13" s="101" t="e">
        <f>IF(AND(BQ$7&gt;$E13,BQ$7&lt;=$F13),1,"")</f>
        <v>#DIV/0!</v>
      </c>
      <c r="BS13" s="101" t="e">
        <f>IF(AND(BR$7&gt;$E13,BR$7&lt;=$F13),1,"")</f>
        <v>#DIV/0!</v>
      </c>
      <c r="BT13" s="101" t="e">
        <f>IF(AND(BS$7&gt;$E13,BS$7&lt;=$F13),1,"")</f>
        <v>#DIV/0!</v>
      </c>
      <c r="BU13" s="101" t="e">
        <f>IF(AND(BT$7&gt;$E13,BT$7&lt;=$F13),1,"")</f>
        <v>#DIV/0!</v>
      </c>
      <c r="BV13" s="101" t="e">
        <f>IF(AND(BU$7&gt;$E13,BU$7&lt;=$F13),1,"")</f>
        <v>#DIV/0!</v>
      </c>
      <c r="BW13" s="101" t="e">
        <f>IF(AND(BV$7&gt;$E13,BV$7&lt;=$F13),1,"")</f>
        <v>#DIV/0!</v>
      </c>
      <c r="BX13" s="101" t="e">
        <f>IF(AND(BW$7&gt;$E13,BW$7&lt;=$F13),1,"")</f>
        <v>#DIV/0!</v>
      </c>
      <c r="BY13" s="101" t="e">
        <f>IF(AND(BX$7&gt;$E13,BX$7&lt;=$F13),1,"")</f>
        <v>#DIV/0!</v>
      </c>
      <c r="BZ13" s="101" t="e">
        <f>IF(AND(BY$7&gt;$E13,BY$7&lt;=$F13),1,"")</f>
        <v>#DIV/0!</v>
      </c>
      <c r="CA13" s="101" t="e">
        <f>IF(AND(BZ$7&gt;$E13,BZ$7&lt;=$F13),1,"")</f>
        <v>#DIV/0!</v>
      </c>
      <c r="CB13" s="101" t="e">
        <f>IF(AND(CA$7&gt;$E13,CA$7&lt;=$F13),1,"")</f>
        <v>#DIV/0!</v>
      </c>
      <c r="CC13" s="101" t="e">
        <f>IF(AND(CB$7&gt;$E13,CB$7&lt;=$F13),1,"")</f>
        <v>#DIV/0!</v>
      </c>
      <c r="CD13" s="101" t="e">
        <f>IF(AND(CC$7&gt;$E13,CC$7&lt;=$F13),1,"")</f>
        <v>#DIV/0!</v>
      </c>
      <c r="CE13" s="101" t="e">
        <f>IF(AND(CD$7&gt;$E13,CD$7&lt;=$F13),1,"")</f>
        <v>#DIV/0!</v>
      </c>
      <c r="CF13" s="101" t="e">
        <f>IF(AND(CE$7&gt;$E13,CE$7&lt;=$F13),1,"")</f>
        <v>#DIV/0!</v>
      </c>
      <c r="CG13" s="101" t="e">
        <f>IF(AND(CF$7&gt;$E13,CF$7&lt;=$F13),1,"")</f>
        <v>#DIV/0!</v>
      </c>
      <c r="CH13" s="112" t="e">
        <f>IF(AND(CG$7&gt;$E13,CG$7&lt;=$F13),1,"")</f>
        <v>#DIV/0!</v>
      </c>
    </row>
    <row r="14" spans="2:86" ht="15.75" thickBot="1">
      <c r="C14" s="171"/>
      <c r="D14" s="4" t="e">
        <f>D24</f>
        <v>#DIV/0!</v>
      </c>
      <c r="E14" s="1" t="e">
        <f>E24</f>
        <v>#DIV/0!</v>
      </c>
      <c r="F14" s="177" t="e">
        <f>F24</f>
        <v>#DIV/0!</v>
      </c>
      <c r="G14" s="176" t="e">
        <f>IF(AND(G$7&gt;$E14,G$7&lt;=$F14),1,"")</f>
        <v>#DIV/0!</v>
      </c>
      <c r="H14" s="111" t="e">
        <f t="shared" ref="H14:BS14" si="0">IF(AND(H$7&gt;$E14,H$7&lt;=$F14),1,"")</f>
        <v>#DIV/0!</v>
      </c>
      <c r="I14" s="111" t="e">
        <f t="shared" si="0"/>
        <v>#DIV/0!</v>
      </c>
      <c r="J14" s="111" t="e">
        <f t="shared" si="0"/>
        <v>#DIV/0!</v>
      </c>
      <c r="K14" s="111" t="e">
        <f t="shared" si="0"/>
        <v>#DIV/0!</v>
      </c>
      <c r="L14" s="111" t="e">
        <f t="shared" si="0"/>
        <v>#DIV/0!</v>
      </c>
      <c r="M14" s="111" t="e">
        <f t="shared" si="0"/>
        <v>#DIV/0!</v>
      </c>
      <c r="N14" s="111" t="e">
        <f t="shared" si="0"/>
        <v>#DIV/0!</v>
      </c>
      <c r="O14" s="111" t="e">
        <f t="shared" si="0"/>
        <v>#DIV/0!</v>
      </c>
      <c r="P14" s="111" t="e">
        <f t="shared" si="0"/>
        <v>#DIV/0!</v>
      </c>
      <c r="Q14" s="111" t="e">
        <f t="shared" si="0"/>
        <v>#DIV/0!</v>
      </c>
      <c r="R14" s="111" t="e">
        <f t="shared" si="0"/>
        <v>#DIV/0!</v>
      </c>
      <c r="S14" s="111" t="e">
        <f t="shared" si="0"/>
        <v>#DIV/0!</v>
      </c>
      <c r="T14" s="111" t="e">
        <f t="shared" si="0"/>
        <v>#DIV/0!</v>
      </c>
      <c r="U14" s="111" t="e">
        <f t="shared" si="0"/>
        <v>#DIV/0!</v>
      </c>
      <c r="V14" s="111" t="e">
        <f t="shared" si="0"/>
        <v>#DIV/0!</v>
      </c>
      <c r="W14" s="111" t="e">
        <f t="shared" si="0"/>
        <v>#DIV/0!</v>
      </c>
      <c r="X14" s="111" t="e">
        <f t="shared" si="0"/>
        <v>#DIV/0!</v>
      </c>
      <c r="Y14" s="111" t="e">
        <f t="shared" si="0"/>
        <v>#DIV/0!</v>
      </c>
      <c r="Z14" s="111" t="e">
        <f t="shared" si="0"/>
        <v>#DIV/0!</v>
      </c>
      <c r="AA14" s="111" t="e">
        <f t="shared" si="0"/>
        <v>#DIV/0!</v>
      </c>
      <c r="AB14" s="111" t="e">
        <f t="shared" si="0"/>
        <v>#DIV/0!</v>
      </c>
      <c r="AC14" s="111" t="e">
        <f t="shared" si="0"/>
        <v>#DIV/0!</v>
      </c>
      <c r="AD14" s="111" t="e">
        <f t="shared" si="0"/>
        <v>#DIV/0!</v>
      </c>
      <c r="AE14" s="111" t="e">
        <f t="shared" si="0"/>
        <v>#DIV/0!</v>
      </c>
      <c r="AF14" s="111" t="e">
        <f t="shared" si="0"/>
        <v>#DIV/0!</v>
      </c>
      <c r="AG14" s="111" t="e">
        <f t="shared" si="0"/>
        <v>#DIV/0!</v>
      </c>
      <c r="AH14" s="111" t="e">
        <f t="shared" si="0"/>
        <v>#DIV/0!</v>
      </c>
      <c r="AI14" s="111" t="e">
        <f t="shared" si="0"/>
        <v>#DIV/0!</v>
      </c>
      <c r="AJ14" s="111" t="e">
        <f t="shared" si="0"/>
        <v>#DIV/0!</v>
      </c>
      <c r="AK14" s="111" t="e">
        <f t="shared" si="0"/>
        <v>#DIV/0!</v>
      </c>
      <c r="AL14" s="111" t="e">
        <f t="shared" si="0"/>
        <v>#DIV/0!</v>
      </c>
      <c r="AM14" s="111" t="e">
        <f t="shared" si="0"/>
        <v>#DIV/0!</v>
      </c>
      <c r="AN14" s="111" t="e">
        <f t="shared" si="0"/>
        <v>#DIV/0!</v>
      </c>
      <c r="AO14" s="111" t="e">
        <f t="shared" si="0"/>
        <v>#DIV/0!</v>
      </c>
      <c r="AP14" s="111" t="e">
        <f t="shared" si="0"/>
        <v>#DIV/0!</v>
      </c>
      <c r="AQ14" s="111" t="e">
        <f t="shared" si="0"/>
        <v>#DIV/0!</v>
      </c>
      <c r="AR14" s="111" t="e">
        <f t="shared" si="0"/>
        <v>#DIV/0!</v>
      </c>
      <c r="AS14" s="111" t="e">
        <f t="shared" si="0"/>
        <v>#DIV/0!</v>
      </c>
      <c r="AT14" s="111" t="e">
        <f t="shared" si="0"/>
        <v>#DIV/0!</v>
      </c>
      <c r="AU14" s="111" t="e">
        <f t="shared" si="0"/>
        <v>#DIV/0!</v>
      </c>
      <c r="AV14" s="111" t="e">
        <f t="shared" si="0"/>
        <v>#DIV/0!</v>
      </c>
      <c r="AW14" s="111" t="e">
        <f t="shared" si="0"/>
        <v>#DIV/0!</v>
      </c>
      <c r="AX14" s="111" t="e">
        <f t="shared" si="0"/>
        <v>#DIV/0!</v>
      </c>
      <c r="AY14" s="111" t="e">
        <f t="shared" si="0"/>
        <v>#DIV/0!</v>
      </c>
      <c r="AZ14" s="111" t="e">
        <f t="shared" si="0"/>
        <v>#DIV/0!</v>
      </c>
      <c r="BA14" s="111" t="e">
        <f t="shared" si="0"/>
        <v>#DIV/0!</v>
      </c>
      <c r="BB14" s="111" t="e">
        <f t="shared" si="0"/>
        <v>#DIV/0!</v>
      </c>
      <c r="BC14" s="111" t="e">
        <f t="shared" si="0"/>
        <v>#DIV/0!</v>
      </c>
      <c r="BD14" s="111" t="e">
        <f t="shared" si="0"/>
        <v>#DIV/0!</v>
      </c>
      <c r="BE14" s="111" t="e">
        <f t="shared" si="0"/>
        <v>#DIV/0!</v>
      </c>
      <c r="BF14" s="111" t="e">
        <f t="shared" si="0"/>
        <v>#DIV/0!</v>
      </c>
      <c r="BG14" s="111" t="e">
        <f t="shared" si="0"/>
        <v>#DIV/0!</v>
      </c>
      <c r="BH14" s="111" t="e">
        <f t="shared" si="0"/>
        <v>#DIV/0!</v>
      </c>
      <c r="BI14" s="111" t="e">
        <f t="shared" si="0"/>
        <v>#DIV/0!</v>
      </c>
      <c r="BJ14" s="111" t="e">
        <f t="shared" si="0"/>
        <v>#DIV/0!</v>
      </c>
      <c r="BK14" s="111" t="e">
        <f t="shared" si="0"/>
        <v>#DIV/0!</v>
      </c>
      <c r="BL14" s="111" t="e">
        <f t="shared" si="0"/>
        <v>#DIV/0!</v>
      </c>
      <c r="BM14" s="111" t="e">
        <f t="shared" si="0"/>
        <v>#DIV/0!</v>
      </c>
      <c r="BN14" s="111" t="e">
        <f t="shared" si="0"/>
        <v>#DIV/0!</v>
      </c>
      <c r="BO14" s="111" t="e">
        <f t="shared" si="0"/>
        <v>#DIV/0!</v>
      </c>
      <c r="BP14" s="111" t="e">
        <f t="shared" si="0"/>
        <v>#DIV/0!</v>
      </c>
      <c r="BQ14" s="111" t="e">
        <f t="shared" si="0"/>
        <v>#DIV/0!</v>
      </c>
      <c r="BR14" s="111" t="e">
        <f t="shared" si="0"/>
        <v>#DIV/0!</v>
      </c>
      <c r="BS14" s="111" t="e">
        <f t="shared" si="0"/>
        <v>#DIV/0!</v>
      </c>
      <c r="BT14" s="111" t="e">
        <f t="shared" ref="BT14:CH14" si="1">IF(AND(BT$7&gt;$E14,BT$7&lt;=$F14),1,"")</f>
        <v>#DIV/0!</v>
      </c>
      <c r="BU14" s="111" t="e">
        <f t="shared" si="1"/>
        <v>#DIV/0!</v>
      </c>
      <c r="BV14" s="111" t="e">
        <f t="shared" si="1"/>
        <v>#DIV/0!</v>
      </c>
      <c r="BW14" s="111" t="e">
        <f t="shared" si="1"/>
        <v>#DIV/0!</v>
      </c>
      <c r="BX14" s="111" t="e">
        <f t="shared" si="1"/>
        <v>#DIV/0!</v>
      </c>
      <c r="BY14" s="111" t="e">
        <f t="shared" si="1"/>
        <v>#DIV/0!</v>
      </c>
      <c r="BZ14" s="111" t="e">
        <f t="shared" si="1"/>
        <v>#DIV/0!</v>
      </c>
      <c r="CA14" s="111" t="e">
        <f t="shared" si="1"/>
        <v>#DIV/0!</v>
      </c>
      <c r="CB14" s="111" t="e">
        <f t="shared" si="1"/>
        <v>#DIV/0!</v>
      </c>
      <c r="CC14" s="111" t="e">
        <f t="shared" si="1"/>
        <v>#DIV/0!</v>
      </c>
      <c r="CD14" s="111" t="e">
        <f t="shared" si="1"/>
        <v>#DIV/0!</v>
      </c>
      <c r="CE14" s="111" t="e">
        <f t="shared" si="1"/>
        <v>#DIV/0!</v>
      </c>
      <c r="CF14" s="111" t="e">
        <f t="shared" si="1"/>
        <v>#DIV/0!</v>
      </c>
      <c r="CG14" s="111" t="e">
        <f t="shared" si="1"/>
        <v>#DIV/0!</v>
      </c>
      <c r="CH14" s="111" t="e">
        <f t="shared" si="1"/>
        <v>#DIV/0!</v>
      </c>
    </row>
    <row r="20" spans="3:86" ht="15.75" thickBot="1"/>
    <row r="21" spans="3:86" ht="15.75" thickBot="1">
      <c r="G21" s="149" t="s">
        <v>65</v>
      </c>
      <c r="H21" s="150"/>
      <c r="I21" s="150"/>
      <c r="J21" s="150"/>
      <c r="K21" s="150"/>
      <c r="L21" s="150"/>
      <c r="M21" s="150"/>
      <c r="N21" s="151"/>
      <c r="O21" s="149" t="s">
        <v>66</v>
      </c>
      <c r="P21" s="150"/>
      <c r="Q21" s="150"/>
      <c r="R21" s="150"/>
      <c r="S21" s="150"/>
      <c r="T21" s="150"/>
      <c r="U21" s="150"/>
      <c r="V21" s="151"/>
      <c r="W21" s="149" t="s">
        <v>67</v>
      </c>
      <c r="X21" s="150"/>
      <c r="Y21" s="150"/>
      <c r="Z21" s="150"/>
      <c r="AA21" s="150"/>
      <c r="AB21" s="150"/>
      <c r="AC21" s="150"/>
      <c r="AD21" s="151"/>
      <c r="AE21" s="149" t="s">
        <v>68</v>
      </c>
      <c r="AF21" s="150"/>
      <c r="AG21" s="150"/>
      <c r="AH21" s="150"/>
      <c r="AI21" s="150"/>
      <c r="AJ21" s="150"/>
      <c r="AK21" s="150"/>
      <c r="AL21" s="151"/>
      <c r="AM21" s="149" t="s">
        <v>69</v>
      </c>
      <c r="AN21" s="150"/>
      <c r="AO21" s="150"/>
      <c r="AP21" s="150"/>
      <c r="AQ21" s="150"/>
      <c r="AR21" s="150"/>
      <c r="AS21" s="150"/>
      <c r="AT21" s="151"/>
      <c r="AU21" s="149" t="s">
        <v>65</v>
      </c>
      <c r="AV21" s="150"/>
      <c r="AW21" s="150"/>
      <c r="AX21" s="150"/>
      <c r="AY21" s="150"/>
      <c r="AZ21" s="150"/>
      <c r="BA21" s="150"/>
      <c r="BB21" s="151"/>
      <c r="BC21" s="149" t="s">
        <v>66</v>
      </c>
      <c r="BD21" s="150"/>
      <c r="BE21" s="150"/>
      <c r="BF21" s="150"/>
      <c r="BG21" s="150"/>
      <c r="BH21" s="150"/>
      <c r="BI21" s="150"/>
      <c r="BJ21" s="151"/>
      <c r="BK21" s="149" t="s">
        <v>67</v>
      </c>
      <c r="BL21" s="150"/>
      <c r="BM21" s="150"/>
      <c r="BN21" s="150"/>
      <c r="BO21" s="150"/>
      <c r="BP21" s="150"/>
      <c r="BQ21" s="150"/>
      <c r="BR21" s="151"/>
      <c r="BS21" s="149" t="s">
        <v>68</v>
      </c>
      <c r="BT21" s="150"/>
      <c r="BU21" s="150"/>
      <c r="BV21" s="150"/>
      <c r="BW21" s="150"/>
      <c r="BX21" s="150"/>
      <c r="BY21" s="150"/>
      <c r="BZ21" s="151"/>
      <c r="CA21" s="149" t="s">
        <v>69</v>
      </c>
      <c r="CB21" s="150"/>
      <c r="CC21" s="150"/>
      <c r="CD21" s="150"/>
      <c r="CE21" s="150"/>
      <c r="CF21" s="150"/>
      <c r="CG21" s="150"/>
      <c r="CH21" s="151"/>
    </row>
    <row r="22" spans="3:86">
      <c r="C22" s="95" t="s">
        <v>71</v>
      </c>
      <c r="D22" s="119" t="s">
        <v>70</v>
      </c>
      <c r="E22" s="95" t="s">
        <v>72</v>
      </c>
      <c r="F22" s="99" t="s">
        <v>73</v>
      </c>
      <c r="G22" s="108">
        <v>81</v>
      </c>
      <c r="H22" s="92">
        <v>82</v>
      </c>
      <c r="I22" s="108">
        <v>83</v>
      </c>
      <c r="J22" s="92">
        <v>84</v>
      </c>
      <c r="K22" s="108">
        <v>85</v>
      </c>
      <c r="L22" s="92">
        <v>86</v>
      </c>
      <c r="M22" s="108">
        <v>87</v>
      </c>
      <c r="N22" s="92">
        <v>88</v>
      </c>
      <c r="O22" s="108">
        <v>89</v>
      </c>
      <c r="P22" s="92">
        <v>90</v>
      </c>
      <c r="Q22" s="108">
        <v>91</v>
      </c>
      <c r="R22" s="92">
        <v>92</v>
      </c>
      <c r="S22" s="108">
        <v>93</v>
      </c>
      <c r="T22" s="92">
        <v>94</v>
      </c>
      <c r="U22" s="108">
        <v>95</v>
      </c>
      <c r="V22" s="92">
        <v>96</v>
      </c>
      <c r="W22" s="108">
        <v>97</v>
      </c>
      <c r="X22" s="92">
        <v>98</v>
      </c>
      <c r="Y22" s="108">
        <v>99</v>
      </c>
      <c r="Z22" s="92">
        <v>100</v>
      </c>
      <c r="AA22" s="108">
        <v>101</v>
      </c>
      <c r="AB22" s="92">
        <v>102</v>
      </c>
      <c r="AC22" s="108">
        <v>103</v>
      </c>
      <c r="AD22" s="92">
        <v>104</v>
      </c>
      <c r="AE22" s="108">
        <v>105</v>
      </c>
      <c r="AF22" s="92">
        <v>106</v>
      </c>
      <c r="AG22" s="108">
        <v>107</v>
      </c>
      <c r="AH22" s="92">
        <v>108</v>
      </c>
      <c r="AI22" s="108">
        <v>109</v>
      </c>
      <c r="AJ22" s="92">
        <v>110</v>
      </c>
      <c r="AK22" s="108">
        <v>111</v>
      </c>
      <c r="AL22" s="92">
        <v>112</v>
      </c>
      <c r="AM22" s="108">
        <v>113</v>
      </c>
      <c r="AN22" s="92">
        <v>114</v>
      </c>
      <c r="AO22" s="108">
        <v>115</v>
      </c>
      <c r="AP22" s="92">
        <v>116</v>
      </c>
      <c r="AQ22" s="108">
        <v>117</v>
      </c>
      <c r="AR22" s="92">
        <v>118</v>
      </c>
      <c r="AS22" s="108">
        <v>119</v>
      </c>
      <c r="AT22" s="92">
        <v>120</v>
      </c>
      <c r="AU22" s="108">
        <v>121</v>
      </c>
      <c r="AV22" s="92">
        <v>122</v>
      </c>
      <c r="AW22" s="108">
        <v>123</v>
      </c>
      <c r="AX22" s="92">
        <v>124</v>
      </c>
      <c r="AY22" s="108">
        <v>125</v>
      </c>
      <c r="AZ22" s="92">
        <v>126</v>
      </c>
      <c r="BA22" s="108">
        <v>127</v>
      </c>
      <c r="BB22" s="92">
        <v>128</v>
      </c>
      <c r="BC22" s="108">
        <v>129</v>
      </c>
      <c r="BD22" s="92">
        <v>130</v>
      </c>
      <c r="BE22" s="108">
        <v>131</v>
      </c>
      <c r="BF22" s="92">
        <v>132</v>
      </c>
      <c r="BG22" s="108">
        <v>133</v>
      </c>
      <c r="BH22" s="92">
        <v>134</v>
      </c>
      <c r="BI22" s="108">
        <v>135</v>
      </c>
      <c r="BJ22" s="92">
        <v>136</v>
      </c>
      <c r="BK22" s="108">
        <v>137</v>
      </c>
      <c r="BL22" s="92">
        <v>138</v>
      </c>
      <c r="BM22" s="108">
        <v>139</v>
      </c>
      <c r="BN22" s="92">
        <v>140</v>
      </c>
      <c r="BO22" s="108">
        <v>141</v>
      </c>
      <c r="BP22" s="92">
        <v>142</v>
      </c>
      <c r="BQ22" s="108">
        <v>143</v>
      </c>
      <c r="BR22" s="92">
        <v>144</v>
      </c>
      <c r="BS22" s="108">
        <v>145</v>
      </c>
      <c r="BT22" s="92">
        <v>146</v>
      </c>
      <c r="BU22" s="108">
        <v>147</v>
      </c>
      <c r="BV22" s="92">
        <v>148</v>
      </c>
      <c r="BW22" s="108">
        <v>149</v>
      </c>
      <c r="BX22" s="92">
        <v>150</v>
      </c>
      <c r="BY22" s="108">
        <v>151</v>
      </c>
      <c r="BZ22" s="92">
        <v>152</v>
      </c>
      <c r="CA22" s="108">
        <v>153</v>
      </c>
      <c r="CB22" s="92">
        <v>154</v>
      </c>
      <c r="CC22" s="108">
        <v>155</v>
      </c>
      <c r="CD22" s="92">
        <v>156</v>
      </c>
      <c r="CE22" s="108">
        <v>157</v>
      </c>
      <c r="CF22" s="92">
        <v>158</v>
      </c>
      <c r="CG22" s="108">
        <v>159</v>
      </c>
      <c r="CH22" s="92">
        <v>160</v>
      </c>
    </row>
    <row r="23" spans="3:86">
      <c r="C23" s="121"/>
      <c r="D23" s="94"/>
      <c r="E23" s="93"/>
      <c r="F23" s="93"/>
      <c r="G23" s="114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33"/>
      <c r="AR23" s="33"/>
      <c r="AS23" s="33"/>
      <c r="AT23" s="91"/>
      <c r="AU23" s="41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91"/>
    </row>
    <row r="24" spans="3:86">
      <c r="C24" s="96"/>
      <c r="D24" s="123" t="e">
        <f>((Schedule!H93)*24)</f>
        <v>#DIV/0!</v>
      </c>
      <c r="E24" s="96" t="e">
        <f>Schedule!H75*24</f>
        <v>#DIV/0!</v>
      </c>
      <c r="F24" s="113" t="e">
        <f>D24+E24</f>
        <v>#DIV/0!</v>
      </c>
      <c r="G24" s="109" t="e">
        <f>IF(AND(G$22&gt;$E24,G$22&lt;=$F24),1,"")</f>
        <v>#DIV/0!</v>
      </c>
      <c r="H24" s="109" t="e">
        <f>IF(AND(H$22&gt;$E24,H$22&lt;=$F24),1,"")</f>
        <v>#DIV/0!</v>
      </c>
      <c r="I24" s="109" t="e">
        <f>IF(AND(I$22&gt;$E24,I$22&lt;=$F24),1,"")</f>
        <v>#DIV/0!</v>
      </c>
      <c r="J24" s="109" t="e">
        <f>IF(AND(J$22&gt;$E24,J$22&lt;=$F24),1,"")</f>
        <v>#DIV/0!</v>
      </c>
      <c r="K24" s="109" t="e">
        <f>IF(AND(K$22&gt;$E24,K$22&lt;=$F24),1,"")</f>
        <v>#DIV/0!</v>
      </c>
      <c r="L24" s="109" t="e">
        <f>IF(AND(L$22&gt;$E24,L$22&lt;=$F24),1,"")</f>
        <v>#DIV/0!</v>
      </c>
      <c r="M24" s="109" t="e">
        <f>IF(AND(M$22&gt;$E24,M$22&lt;=$F24),1,"")</f>
        <v>#DIV/0!</v>
      </c>
      <c r="N24" s="109" t="e">
        <f>IF(AND(N$22&gt;$E24,N$22&lt;=$F24),1,"")</f>
        <v>#DIV/0!</v>
      </c>
      <c r="O24" s="109" t="e">
        <f>IF(AND(O$22&gt;$E24,O$22&lt;=$F24),1,"")</f>
        <v>#DIV/0!</v>
      </c>
      <c r="P24" s="109" t="e">
        <f>IF(AND(P$22&gt;$E24,P$22&lt;=$F24),1,"")</f>
        <v>#DIV/0!</v>
      </c>
      <c r="Q24" s="109" t="e">
        <f>IF(AND(Q$22&gt;$E24,Q$22&lt;=$F24),1,"")</f>
        <v>#DIV/0!</v>
      </c>
      <c r="R24" s="109" t="e">
        <f>IF(AND(R$22&gt;$E24,R$22&lt;=$F24),1,"")</f>
        <v>#DIV/0!</v>
      </c>
      <c r="S24" s="109" t="e">
        <f>IF(AND(S$22&gt;$E24,S$22&lt;=$F24),1,"")</f>
        <v>#DIV/0!</v>
      </c>
      <c r="T24" s="109" t="e">
        <f>IF(AND(T$22&gt;$E24,T$22&lt;=$F24),1,"")</f>
        <v>#DIV/0!</v>
      </c>
      <c r="U24" s="109" t="e">
        <f>IF(AND(U$22&gt;$E24,U$22&lt;=$F24),1,"")</f>
        <v>#DIV/0!</v>
      </c>
      <c r="V24" s="109" t="e">
        <f>IF(AND(V$22&gt;$E24,V$22&lt;=$F24),1,"")</f>
        <v>#DIV/0!</v>
      </c>
      <c r="W24" s="109" t="e">
        <f>IF(AND(W$22&gt;$E24,W$22&lt;=$F24),1,"")</f>
        <v>#DIV/0!</v>
      </c>
      <c r="X24" s="109" t="e">
        <f>IF(AND(X$22&gt;$E24,X$22&lt;=$F24),1,"")</f>
        <v>#DIV/0!</v>
      </c>
      <c r="Y24" s="109" t="e">
        <f>IF(AND(Y$22&gt;$E24,Y$22&lt;=$F24),1,"")</f>
        <v>#DIV/0!</v>
      </c>
      <c r="Z24" s="109" t="e">
        <f>IF(AND(Z$22&gt;$E24,Z$22&lt;=$F24),1,"")</f>
        <v>#DIV/0!</v>
      </c>
      <c r="AA24" s="109" t="e">
        <f>IF(AND(AA$22&gt;$E24,AA$22&lt;=$F24),1,"")</f>
        <v>#DIV/0!</v>
      </c>
      <c r="AB24" s="109" t="e">
        <f>IF(AND(AB$22&gt;$E24,AB$22&lt;=$F24),1,"")</f>
        <v>#DIV/0!</v>
      </c>
      <c r="AC24" s="109" t="e">
        <f>IF(AND(AC$22&gt;$E24,AC$22&lt;=$F24),1,"")</f>
        <v>#DIV/0!</v>
      </c>
      <c r="AD24" s="109" t="e">
        <f>IF(AND(AD$22&gt;$E24,AD$22&lt;=$F24),1,"")</f>
        <v>#DIV/0!</v>
      </c>
      <c r="AE24" s="109" t="e">
        <f>IF(AND(AE$22&gt;$E24,AE$22&lt;=$F24),1,"")</f>
        <v>#DIV/0!</v>
      </c>
      <c r="AF24" s="109" t="e">
        <f>IF(AND(AF$22&gt;$E24,AF$22&lt;=$F24),1,"")</f>
        <v>#DIV/0!</v>
      </c>
      <c r="AG24" s="109" t="e">
        <f>IF(AND(AG$22&gt;$E24,AG$22&lt;=$F24),1,"")</f>
        <v>#DIV/0!</v>
      </c>
      <c r="AH24" s="109" t="e">
        <f>IF(AND(AH$22&gt;$E24,AH$22&lt;=$F24),1,"")</f>
        <v>#DIV/0!</v>
      </c>
      <c r="AI24" s="109" t="e">
        <f>IF(AND(AI$22&gt;$E24,AI$22&lt;=$F24),1,"")</f>
        <v>#DIV/0!</v>
      </c>
      <c r="AJ24" s="109" t="e">
        <f>IF(AND(AJ$22&gt;$E24,AJ$22&lt;=$F24),1,"")</f>
        <v>#DIV/0!</v>
      </c>
      <c r="AK24" s="109" t="e">
        <f>IF(AND(AK$22&gt;$E24,AK$22&lt;=$F24),1,"")</f>
        <v>#DIV/0!</v>
      </c>
      <c r="AL24" s="109" t="e">
        <f>IF(AND(AL$22&gt;$E24,AL$22&lt;=$F24),1,"")</f>
        <v>#DIV/0!</v>
      </c>
      <c r="AM24" s="109" t="e">
        <f>IF(AND(AM$22&gt;$E24,AM$22&lt;=$F24),1,"")</f>
        <v>#DIV/0!</v>
      </c>
      <c r="AN24" s="109" t="e">
        <f>IF(AND(AN$22&gt;$E24,AN$22&lt;=$F24),1,"")</f>
        <v>#DIV/0!</v>
      </c>
      <c r="AO24" s="109" t="e">
        <f>IF(AND(AO$22&gt;$E24,AO$22&lt;=$F24),1,"")</f>
        <v>#DIV/0!</v>
      </c>
      <c r="AP24" s="109" t="e">
        <f>IF(AND(AP$22&gt;$E24,AP$22&lt;=$F24),1,"")</f>
        <v>#DIV/0!</v>
      </c>
      <c r="AQ24" s="109" t="e">
        <f>IF(AND(AQ$22&gt;$E24,AQ$22&lt;=$F24),1,"")</f>
        <v>#DIV/0!</v>
      </c>
      <c r="AR24" s="109" t="e">
        <f>IF(AND(AR$22&gt;$E24,AR$22&lt;=$F24),1,"")</f>
        <v>#DIV/0!</v>
      </c>
      <c r="AS24" s="109" t="e">
        <f>IF(AND(AS$22&gt;$E24,AS$22&lt;=$F24),1,"")</f>
        <v>#DIV/0!</v>
      </c>
      <c r="AT24" s="109" t="e">
        <f>IF(AND(AT$22&gt;$E24,AT$22&lt;=$F24),1,"")</f>
        <v>#DIV/0!</v>
      </c>
      <c r="AU24" s="109" t="e">
        <f>IF(AND(AU$22&gt;$E24,AU$22&lt;=$F24),1,"")</f>
        <v>#DIV/0!</v>
      </c>
      <c r="AV24" s="109" t="e">
        <f>IF(AND(AV$22&gt;$E24,AV$22&lt;=$F24),1,"")</f>
        <v>#DIV/0!</v>
      </c>
      <c r="AW24" s="109" t="e">
        <f>IF(AND(AW$22&gt;$E24,AW$22&lt;=$F24),1,"")</f>
        <v>#DIV/0!</v>
      </c>
      <c r="AX24" s="109" t="e">
        <f>IF(AND(AX$22&gt;$E24,AX$22&lt;=$F24),1,"")</f>
        <v>#DIV/0!</v>
      </c>
      <c r="AY24" s="109" t="e">
        <f>IF(AND(AY$22&gt;$E24,AY$22&lt;=$F24),1,"")</f>
        <v>#DIV/0!</v>
      </c>
      <c r="AZ24" s="109" t="e">
        <f>IF(AND(AZ$22&gt;$E24,AZ$22&lt;=$F24),1,"")</f>
        <v>#DIV/0!</v>
      </c>
      <c r="BA24" s="109" t="e">
        <f>IF(AND(BA$22&gt;$E24,BA$22&lt;=$F24),1,"")</f>
        <v>#DIV/0!</v>
      </c>
      <c r="BB24" s="109" t="e">
        <f>IF(AND(BB$22&gt;$E24,BB$22&lt;=$F24),1,"")</f>
        <v>#DIV/0!</v>
      </c>
      <c r="BC24" s="109" t="e">
        <f>IF(AND(BC$22&gt;$E24,BC$22&lt;=$F24),1,"")</f>
        <v>#DIV/0!</v>
      </c>
      <c r="BD24" s="109" t="e">
        <f>IF(AND(BD$22&gt;$E24,BD$22&lt;=$F24),1,"")</f>
        <v>#DIV/0!</v>
      </c>
      <c r="BE24" s="109" t="e">
        <f>IF(AND(BE$22&gt;$E24,BE$22&lt;=$F24),1,"")</f>
        <v>#DIV/0!</v>
      </c>
      <c r="BF24" s="109" t="e">
        <f>IF(AND(BF$22&gt;$E24,BF$22&lt;=$F24),1,"")</f>
        <v>#DIV/0!</v>
      </c>
      <c r="BG24" s="109" t="e">
        <f>IF(AND(BG$22&gt;$E24,BG$22&lt;=$F24),1,"")</f>
        <v>#DIV/0!</v>
      </c>
      <c r="BH24" s="109" t="e">
        <f>IF(AND(BH$22&gt;$E24,BH$22&lt;=$F24),1,"")</f>
        <v>#DIV/0!</v>
      </c>
      <c r="BI24" s="109" t="e">
        <f>IF(AND(BI$22&gt;$E24,BI$22&lt;=$F24),1,"")</f>
        <v>#DIV/0!</v>
      </c>
      <c r="BJ24" s="109" t="e">
        <f>IF(AND(BJ$22&gt;$E24,BJ$22&lt;=$F24),1,"")</f>
        <v>#DIV/0!</v>
      </c>
      <c r="BK24" s="109" t="e">
        <f>IF(AND(BK$22&gt;$E24,BK$22&lt;=$F24),1,"")</f>
        <v>#DIV/0!</v>
      </c>
      <c r="BL24" s="109" t="e">
        <f>IF(AND(BL$22&gt;$E24,BL$22&lt;=$F24),1,"")</f>
        <v>#DIV/0!</v>
      </c>
      <c r="BM24" s="109" t="e">
        <f>IF(AND(BM$22&gt;$E24,BM$22&lt;=$F24),1,"")</f>
        <v>#DIV/0!</v>
      </c>
      <c r="BN24" s="109" t="e">
        <f>IF(AND(BN$22&gt;$E24,BN$22&lt;=$F24),1,"")</f>
        <v>#DIV/0!</v>
      </c>
      <c r="BO24" s="109" t="e">
        <f>IF(AND(BO$22&gt;$E24,BO$22&lt;=$F24),1,"")</f>
        <v>#DIV/0!</v>
      </c>
      <c r="BP24" s="109" t="e">
        <f>IF(AND(BP$22&gt;$E24,BP$22&lt;=$F24),1,"")</f>
        <v>#DIV/0!</v>
      </c>
      <c r="BQ24" s="109" t="e">
        <f>IF(AND(BQ$22&gt;$E24,BQ$22&lt;=$F24),1,"")</f>
        <v>#DIV/0!</v>
      </c>
      <c r="BR24" s="109" t="e">
        <f>IF(AND(BR$22&gt;$E24,BR$22&lt;=$F24),1,"")</f>
        <v>#DIV/0!</v>
      </c>
      <c r="BS24" s="109" t="e">
        <f>IF(AND(BS$22&gt;$E24,BS$22&lt;=$F24),1,"")</f>
        <v>#DIV/0!</v>
      </c>
      <c r="BT24" s="109" t="e">
        <f>IF(AND(BT$22&gt;$E24,BT$22&lt;=$F24),1,"")</f>
        <v>#DIV/0!</v>
      </c>
      <c r="BU24" s="109" t="e">
        <f>IF(AND(BU$22&gt;$E24,BU$22&lt;=$F24),1,"")</f>
        <v>#DIV/0!</v>
      </c>
      <c r="BV24" s="109" t="e">
        <f>IF(AND(BV$22&gt;$E24,BV$22&lt;=$F24),1,"")</f>
        <v>#DIV/0!</v>
      </c>
      <c r="BW24" s="109" t="e">
        <f>IF(AND(BW$22&gt;$E24,BW$22&lt;=$F24),1,"")</f>
        <v>#DIV/0!</v>
      </c>
      <c r="BX24" s="109" t="e">
        <f>IF(AND(BX$22&gt;$E24,BX$22&lt;=$F24),1,"")</f>
        <v>#DIV/0!</v>
      </c>
      <c r="BY24" s="109" t="e">
        <f>IF(AND(BY$22&gt;$E24,BY$22&lt;=$F24),1,"")</f>
        <v>#DIV/0!</v>
      </c>
      <c r="BZ24" s="109" t="e">
        <f>IF(AND(BZ$22&gt;$E24,BZ$22&lt;=$F24),1,"")</f>
        <v>#DIV/0!</v>
      </c>
      <c r="CA24" s="109" t="e">
        <f>IF(AND(CA$22&gt;$E24,CA$22&lt;=$F24),1,"")</f>
        <v>#DIV/0!</v>
      </c>
      <c r="CB24" s="109" t="e">
        <f>IF(AND(CB$22&gt;$E24,CB$22&lt;=$F24),1,"")</f>
        <v>#DIV/0!</v>
      </c>
      <c r="CC24" s="109" t="e">
        <f>IF(AND(CC$22&gt;$E24,CC$22&lt;=$F24),1,"")</f>
        <v>#DIV/0!</v>
      </c>
      <c r="CD24" s="109" t="e">
        <f>IF(AND(CD$22&gt;$E24,CD$22&lt;=$F24),1,"")</f>
        <v>#DIV/0!</v>
      </c>
      <c r="CE24" s="109" t="e">
        <f>IF(AND(CE$22&gt;$E24,CE$22&lt;=$F24),1,"")</f>
        <v>#DIV/0!</v>
      </c>
      <c r="CF24" s="109" t="e">
        <f>IF(AND(CF$22&gt;$E24,CF$22&lt;=$F24),1,"")</f>
        <v>#DIV/0!</v>
      </c>
      <c r="CG24" s="109" t="e">
        <f>IF(AND(CG$22&gt;$E24,CG$22&lt;=$F24),1,"")</f>
        <v>#DIV/0!</v>
      </c>
      <c r="CH24" s="109" t="e">
        <f>IF(AND(CH$22&gt;$E24,CH$22&lt;=$F24),1,"")</f>
        <v>#DIV/0!</v>
      </c>
    </row>
    <row r="25" spans="3:86">
      <c r="C25" s="96"/>
      <c r="D25" s="120"/>
      <c r="E25" s="96"/>
      <c r="F25" s="100"/>
      <c r="G25" s="109" t="str">
        <f>IF(AND(G$22&gt;$E25,G$22&lt;=$F25),1,"")</f>
        <v/>
      </c>
      <c r="H25" s="109" t="str">
        <f>IF(AND(H$22&gt;$E25,H$22&lt;=$F25),1,"")</f>
        <v/>
      </c>
      <c r="I25" s="109" t="str">
        <f>IF(AND(I$22&gt;$E25,I$22&lt;=$F25),1,"")</f>
        <v/>
      </c>
      <c r="J25" s="109" t="str">
        <f>IF(AND(J$22&gt;$E25,J$22&lt;=$F25),1,"")</f>
        <v/>
      </c>
      <c r="K25" s="109" t="str">
        <f>IF(AND(K$22&gt;$E25,K$22&lt;=$F25),1,"")</f>
        <v/>
      </c>
      <c r="L25" s="109" t="str">
        <f>IF(AND(L$22&gt;$E25,L$22&lt;=$F25),1,"")</f>
        <v/>
      </c>
      <c r="M25" s="109" t="str">
        <f>IF(AND(M$22&gt;$E25,M$22&lt;=$F25),1,"")</f>
        <v/>
      </c>
      <c r="N25" s="109" t="str">
        <f>IF(AND(N$22&gt;$E25,N$22&lt;=$F25),1,"")</f>
        <v/>
      </c>
      <c r="O25" s="109" t="str">
        <f>IF(AND(O$22&gt;$E25,O$22&lt;=$F25),1,"")</f>
        <v/>
      </c>
      <c r="P25" s="109" t="str">
        <f>IF(AND(P$22&gt;$E25,P$22&lt;=$F25),1,"")</f>
        <v/>
      </c>
      <c r="Q25" s="109" t="str">
        <f>IF(AND(Q$22&gt;$E25,Q$22&lt;=$F25),1,"")</f>
        <v/>
      </c>
      <c r="R25" s="109" t="str">
        <f>IF(AND(R$22&gt;$E25,R$22&lt;=$F25),1,"")</f>
        <v/>
      </c>
      <c r="S25" s="109" t="str">
        <f>IF(AND(S$22&gt;$E25,S$22&lt;=$F25),1,"")</f>
        <v/>
      </c>
      <c r="T25" s="109" t="str">
        <f>IF(AND(T$22&gt;$E25,T$22&lt;=$F25),1,"")</f>
        <v/>
      </c>
      <c r="U25" s="109" t="str">
        <f>IF(AND(U$22&gt;$E25,U$22&lt;=$F25),1,"")</f>
        <v/>
      </c>
      <c r="V25" s="109" t="str">
        <f>IF(AND(V$22&gt;$E25,V$22&lt;=$F25),1,"")</f>
        <v/>
      </c>
      <c r="W25" s="109" t="str">
        <f>IF(AND(W$22&gt;$E25,W$22&lt;=$F25),1,"")</f>
        <v/>
      </c>
      <c r="X25" s="109" t="str">
        <f>IF(AND(X$22&gt;$E25,X$22&lt;=$F25),1,"")</f>
        <v/>
      </c>
      <c r="Y25" s="109" t="str">
        <f>IF(AND(Y$22&gt;$E25,Y$22&lt;=$F25),1,"")</f>
        <v/>
      </c>
      <c r="Z25" s="109" t="str">
        <f>IF(AND(Z$22&gt;$E25,Z$22&lt;=$F25),1,"")</f>
        <v/>
      </c>
      <c r="AA25" s="109" t="str">
        <f>IF(AND(AA$22&gt;$E25,AA$22&lt;=$F25),1,"")</f>
        <v/>
      </c>
      <c r="AB25" s="109" t="str">
        <f>IF(AND(AB$22&gt;$E25,AB$22&lt;=$F25),1,"")</f>
        <v/>
      </c>
      <c r="AC25" s="109" t="str">
        <f>IF(AND(AC$22&gt;$E25,AC$22&lt;=$F25),1,"")</f>
        <v/>
      </c>
      <c r="AD25" s="109" t="str">
        <f>IF(AND(AD$22&gt;$E25,AD$22&lt;=$F25),1,"")</f>
        <v/>
      </c>
      <c r="AE25" s="109" t="str">
        <f>IF(AND(AE$22&gt;$E25,AE$22&lt;=$F25),1,"")</f>
        <v/>
      </c>
      <c r="AF25" s="109" t="str">
        <f>IF(AND(AF$22&gt;$E25,AF$22&lt;=$F25),1,"")</f>
        <v/>
      </c>
      <c r="AG25" s="109" t="str">
        <f>IF(AND(AG$22&gt;$E25,AG$22&lt;=$F25),1,"")</f>
        <v/>
      </c>
      <c r="AH25" s="109" t="str">
        <f>IF(AND(AH$22&gt;$E25,AH$22&lt;=$F25),1,"")</f>
        <v/>
      </c>
      <c r="AI25" s="109" t="str">
        <f>IF(AND(AI$22&gt;$E25,AI$22&lt;=$F25),1,"")</f>
        <v/>
      </c>
      <c r="AJ25" s="109" t="str">
        <f>IF(AND(AJ$22&gt;$E25,AJ$22&lt;=$F25),1,"")</f>
        <v/>
      </c>
      <c r="AK25" s="109" t="str">
        <f>IF(AND(AK$22&gt;$E25,AK$22&lt;=$F25),1,"")</f>
        <v/>
      </c>
      <c r="AL25" s="109" t="str">
        <f>IF(AND(AL$22&gt;$E25,AL$22&lt;=$F25),1,"")</f>
        <v/>
      </c>
      <c r="AM25" s="109" t="str">
        <f>IF(AND(AM$22&gt;$E25,AM$22&lt;=$F25),1,"")</f>
        <v/>
      </c>
      <c r="AN25" s="109" t="str">
        <f>IF(AND(AN$22&gt;$E25,AN$22&lt;=$F25),1,"")</f>
        <v/>
      </c>
      <c r="AO25" s="109" t="str">
        <f>IF(AND(AO$22&gt;$E25,AO$22&lt;=$F25),1,"")</f>
        <v/>
      </c>
      <c r="AP25" s="109" t="str">
        <f>IF(AND(AP$22&gt;$E25,AP$22&lt;=$F25),1,"")</f>
        <v/>
      </c>
      <c r="AQ25" s="109" t="str">
        <f>IF(AND(AQ$22&gt;$E25,AQ$22&lt;=$F25),1,"")</f>
        <v/>
      </c>
      <c r="AR25" s="109" t="str">
        <f>IF(AND(AR$22&gt;$E25,AR$22&lt;=$F25),1,"")</f>
        <v/>
      </c>
      <c r="AS25" s="109" t="str">
        <f>IF(AND(AS$22&gt;$E25,AS$22&lt;=$F25),1,"")</f>
        <v/>
      </c>
      <c r="AT25" s="109" t="str">
        <f>IF(AND(AT$22&gt;$E25,AT$22&lt;=$F25),1,"")</f>
        <v/>
      </c>
      <c r="AU25" s="109" t="str">
        <f>IF(AND(AU$22&gt;$E25,AU$22&lt;=$F25),1,"")</f>
        <v/>
      </c>
      <c r="AV25" s="109" t="str">
        <f>IF(AND(AV$22&gt;$E25,AV$22&lt;=$F25),1,"")</f>
        <v/>
      </c>
      <c r="AW25" s="109" t="str">
        <f>IF(AND(AW$22&gt;$E25,AW$22&lt;=$F25),1,"")</f>
        <v/>
      </c>
      <c r="AX25" s="109" t="str">
        <f>IF(AND(AX$22&gt;$E25,AX$22&lt;=$F25),1,"")</f>
        <v/>
      </c>
      <c r="AY25" s="109" t="str">
        <f>IF(AND(AY$22&gt;$E25,AY$22&lt;=$F25),1,"")</f>
        <v/>
      </c>
      <c r="AZ25" s="109" t="str">
        <f>IF(AND(AZ$22&gt;$E25,AZ$22&lt;=$F25),1,"")</f>
        <v/>
      </c>
      <c r="BA25" s="109" t="str">
        <f>IF(AND(BA$22&gt;$E25,BA$22&lt;=$F25),1,"")</f>
        <v/>
      </c>
      <c r="BB25" s="109" t="str">
        <f>IF(AND(BB$22&gt;$E25,BB$22&lt;=$F25),1,"")</f>
        <v/>
      </c>
      <c r="BC25" s="109" t="str">
        <f>IF(AND(BC$22&gt;$E25,BC$22&lt;=$F25),1,"")</f>
        <v/>
      </c>
      <c r="BD25" s="109" t="str">
        <f>IF(AND(BD$22&gt;$E25,BD$22&lt;=$F25),1,"")</f>
        <v/>
      </c>
      <c r="BE25" s="109" t="str">
        <f>IF(AND(BE$22&gt;$E25,BE$22&lt;=$F25),1,"")</f>
        <v/>
      </c>
      <c r="BF25" s="109" t="str">
        <f>IF(AND(BF$22&gt;$E25,BF$22&lt;=$F25),1,"")</f>
        <v/>
      </c>
      <c r="BG25" s="109" t="str">
        <f>IF(AND(BG$22&gt;$E25,BG$22&lt;=$F25),1,"")</f>
        <v/>
      </c>
      <c r="BH25" s="109" t="str">
        <f>IF(AND(BH$22&gt;$E25,BH$22&lt;=$F25),1,"")</f>
        <v/>
      </c>
      <c r="BI25" s="109" t="str">
        <f>IF(AND(BI$22&gt;$E25,BI$22&lt;=$F25),1,"")</f>
        <v/>
      </c>
      <c r="BJ25" s="109" t="str">
        <f>IF(AND(BJ$22&gt;$E25,BJ$22&lt;=$F25),1,"")</f>
        <v/>
      </c>
      <c r="BK25" s="109" t="str">
        <f>IF(AND(BK$22&gt;$E25,BK$22&lt;=$F25),1,"")</f>
        <v/>
      </c>
      <c r="BL25" s="109" t="str">
        <f>IF(AND(BL$22&gt;$E25,BL$22&lt;=$F25),1,"")</f>
        <v/>
      </c>
      <c r="BM25" s="109" t="str">
        <f>IF(AND(BM$22&gt;$E25,BM$22&lt;=$F25),1,"")</f>
        <v/>
      </c>
      <c r="BN25" s="109" t="str">
        <f>IF(AND(BN$22&gt;$E25,BN$22&lt;=$F25),1,"")</f>
        <v/>
      </c>
      <c r="BO25" s="109" t="str">
        <f>IF(AND(BO$22&gt;$E25,BO$22&lt;=$F25),1,"")</f>
        <v/>
      </c>
      <c r="BP25" s="109" t="str">
        <f>IF(AND(BP$22&gt;$E25,BP$22&lt;=$F25),1,"")</f>
        <v/>
      </c>
      <c r="BQ25" s="109" t="str">
        <f>IF(AND(BQ$22&gt;$E25,BQ$22&lt;=$F25),1,"")</f>
        <v/>
      </c>
      <c r="BR25" s="109" t="str">
        <f>IF(AND(BR$22&gt;$E25,BR$22&lt;=$F25),1,"")</f>
        <v/>
      </c>
      <c r="BS25" s="109" t="str">
        <f>IF(AND(BS$22&gt;$E25,BS$22&lt;=$F25),1,"")</f>
        <v/>
      </c>
      <c r="BT25" s="109" t="str">
        <f>IF(AND(BT$22&gt;$E25,BT$22&lt;=$F25),1,"")</f>
        <v/>
      </c>
      <c r="BU25" s="109" t="str">
        <f>IF(AND(BU$22&gt;$E25,BU$22&lt;=$F25),1,"")</f>
        <v/>
      </c>
      <c r="BV25" s="109" t="str">
        <f>IF(AND(BV$22&gt;$E25,BV$22&lt;=$F25),1,"")</f>
        <v/>
      </c>
      <c r="BW25" s="109" t="str">
        <f>IF(AND(BW$22&gt;$E25,BW$22&lt;=$F25),1,"")</f>
        <v/>
      </c>
      <c r="BX25" s="109" t="str">
        <f>IF(AND(BX$22&gt;$E25,BX$22&lt;=$F25),1,"")</f>
        <v/>
      </c>
      <c r="BY25" s="109" t="str">
        <f>IF(AND(BY$22&gt;$E25,BY$22&lt;=$F25),1,"")</f>
        <v/>
      </c>
      <c r="BZ25" s="109" t="str">
        <f>IF(AND(BZ$22&gt;$E25,BZ$22&lt;=$F25),1,"")</f>
        <v/>
      </c>
      <c r="CA25" s="109" t="str">
        <f>IF(AND(CA$22&gt;$E25,CA$22&lt;=$F25),1,"")</f>
        <v/>
      </c>
      <c r="CB25" s="109" t="str">
        <f>IF(AND(CB$22&gt;$E25,CB$22&lt;=$F25),1,"")</f>
        <v/>
      </c>
      <c r="CC25" s="109" t="str">
        <f>IF(AND(CC$22&gt;$E25,CC$22&lt;=$F25),1,"")</f>
        <v/>
      </c>
      <c r="CD25" s="109" t="str">
        <f>IF(AND(CD$22&gt;$E25,CD$22&lt;=$F25),1,"")</f>
        <v/>
      </c>
      <c r="CE25" s="109" t="str">
        <f>IF(AND(CE$22&gt;$E25,CE$22&lt;=$F25),1,"")</f>
        <v/>
      </c>
      <c r="CF25" s="109" t="str">
        <f>IF(AND(CF$22&gt;$E25,CF$22&lt;=$F25),1,"")</f>
        <v/>
      </c>
      <c r="CG25" s="109" t="str">
        <f>IF(AND(CG$22&gt;$E25,CG$22&lt;=$F25),1,"")</f>
        <v/>
      </c>
      <c r="CH25" s="109" t="str">
        <f>IF(AND(CH$22&gt;$E25,CH$22&lt;=$F25),1,"")</f>
        <v/>
      </c>
    </row>
    <row r="26" spans="3:86">
      <c r="C26" s="96"/>
      <c r="D26" s="120"/>
      <c r="E26" s="96"/>
      <c r="F26" s="100"/>
      <c r="G26" s="109" t="str">
        <f>IF(AND(G$22&gt;$E26,G$22&lt;=$F26),1,"")</f>
        <v/>
      </c>
      <c r="H26" s="109" t="str">
        <f>IF(AND(H$22&gt;$E26,H$22&lt;=$F26),1,"")</f>
        <v/>
      </c>
      <c r="I26" s="109" t="str">
        <f>IF(AND(I$22&gt;$E26,I$22&lt;=$F26),1,"")</f>
        <v/>
      </c>
      <c r="J26" s="109" t="str">
        <f>IF(AND(J$22&gt;$E26,J$22&lt;=$F26),1,"")</f>
        <v/>
      </c>
      <c r="K26" s="109" t="str">
        <f>IF(AND(K$22&gt;$E26,K$22&lt;=$F26),1,"")</f>
        <v/>
      </c>
      <c r="L26" s="109" t="str">
        <f>IF(AND(L$22&gt;$E26,L$22&lt;=$F26),1,"")</f>
        <v/>
      </c>
      <c r="M26" s="109" t="str">
        <f>IF(AND(M$22&gt;$E26,M$22&lt;=$F26),1,"")</f>
        <v/>
      </c>
      <c r="N26" s="109" t="str">
        <f>IF(AND(N$22&gt;$E26,N$22&lt;=$F26),1,"")</f>
        <v/>
      </c>
      <c r="O26" s="109" t="str">
        <f>IF(AND(O$22&gt;$E26,O$22&lt;=$F26),1,"")</f>
        <v/>
      </c>
      <c r="P26" s="109" t="str">
        <f>IF(AND(P$22&gt;$E26,P$22&lt;=$F26),1,"")</f>
        <v/>
      </c>
      <c r="Q26" s="109" t="str">
        <f>IF(AND(Q$22&gt;$E26,Q$22&lt;=$F26),1,"")</f>
        <v/>
      </c>
      <c r="R26" s="109" t="str">
        <f>IF(AND(R$22&gt;$E26,R$22&lt;=$F26),1,"")</f>
        <v/>
      </c>
      <c r="S26" s="109" t="str">
        <f>IF(AND(S$22&gt;$E26,S$22&lt;=$F26),1,"")</f>
        <v/>
      </c>
      <c r="T26" s="109" t="str">
        <f>IF(AND(T$22&gt;$E26,T$22&lt;=$F26),1,"")</f>
        <v/>
      </c>
      <c r="U26" s="109" t="str">
        <f>IF(AND(U$22&gt;$E26,U$22&lt;=$F26),1,"")</f>
        <v/>
      </c>
      <c r="V26" s="109" t="str">
        <f>IF(AND(V$22&gt;$E26,V$22&lt;=$F26),1,"")</f>
        <v/>
      </c>
      <c r="W26" s="109" t="str">
        <f>IF(AND(W$22&gt;$E26,W$22&lt;=$F26),1,"")</f>
        <v/>
      </c>
      <c r="X26" s="109" t="str">
        <f>IF(AND(X$22&gt;$E26,X$22&lt;=$F26),1,"")</f>
        <v/>
      </c>
      <c r="Y26" s="109" t="str">
        <f>IF(AND(Y$22&gt;$E26,Y$22&lt;=$F26),1,"")</f>
        <v/>
      </c>
      <c r="Z26" s="109" t="str">
        <f>IF(AND(Z$22&gt;$E26,Z$22&lt;=$F26),1,"")</f>
        <v/>
      </c>
      <c r="AA26" s="109" t="str">
        <f>IF(AND(AA$22&gt;$E26,AA$22&lt;=$F26),1,"")</f>
        <v/>
      </c>
      <c r="AB26" s="109" t="str">
        <f>IF(AND(AB$22&gt;$E26,AB$22&lt;=$F26),1,"")</f>
        <v/>
      </c>
      <c r="AC26" s="109" t="str">
        <f>IF(AND(AC$22&gt;$E26,AC$22&lt;=$F26),1,"")</f>
        <v/>
      </c>
      <c r="AD26" s="109" t="str">
        <f>IF(AND(AD$22&gt;$E26,AD$22&lt;=$F26),1,"")</f>
        <v/>
      </c>
      <c r="AE26" s="109" t="str">
        <f>IF(AND(AE$22&gt;$E26,AE$22&lt;=$F26),1,"")</f>
        <v/>
      </c>
      <c r="AF26" s="109" t="str">
        <f>IF(AND(AF$22&gt;$E26,AF$22&lt;=$F26),1,"")</f>
        <v/>
      </c>
      <c r="AG26" s="109" t="str">
        <f>IF(AND(AG$22&gt;$E26,AG$22&lt;=$F26),1,"")</f>
        <v/>
      </c>
      <c r="AH26" s="109" t="str">
        <f>IF(AND(AH$22&gt;$E26,AH$22&lt;=$F26),1,"")</f>
        <v/>
      </c>
      <c r="AI26" s="109" t="str">
        <f>IF(AND(AI$22&gt;$E26,AI$22&lt;=$F26),1,"")</f>
        <v/>
      </c>
      <c r="AJ26" s="109" t="str">
        <f>IF(AND(AJ$22&gt;$E26,AJ$22&lt;=$F26),1,"")</f>
        <v/>
      </c>
      <c r="AK26" s="109" t="str">
        <f>IF(AND(AK$22&gt;$E26,AK$22&lt;=$F26),1,"")</f>
        <v/>
      </c>
      <c r="AL26" s="109" t="str">
        <f>IF(AND(AL$22&gt;$E26,AL$22&lt;=$F26),1,"")</f>
        <v/>
      </c>
      <c r="AM26" s="109" t="str">
        <f>IF(AND(AM$22&gt;$E26,AM$22&lt;=$F26),1,"")</f>
        <v/>
      </c>
      <c r="AN26" s="109" t="str">
        <f>IF(AND(AN$22&gt;$E26,AN$22&lt;=$F26),1,"")</f>
        <v/>
      </c>
      <c r="AO26" s="109" t="str">
        <f>IF(AND(AO$22&gt;$E26,AO$22&lt;=$F26),1,"")</f>
        <v/>
      </c>
      <c r="AP26" s="109" t="str">
        <f>IF(AND(AP$22&gt;$E26,AP$22&lt;=$F26),1,"")</f>
        <v/>
      </c>
      <c r="AQ26" s="109" t="str">
        <f>IF(AND(AQ$22&gt;$E26,AQ$22&lt;=$F26),1,"")</f>
        <v/>
      </c>
      <c r="AR26" s="109" t="str">
        <f>IF(AND(AR$22&gt;$E26,AR$22&lt;=$F26),1,"")</f>
        <v/>
      </c>
      <c r="AS26" s="109" t="str">
        <f>IF(AND(AS$22&gt;$E26,AS$22&lt;=$F26),1,"")</f>
        <v/>
      </c>
      <c r="AT26" s="109" t="str">
        <f>IF(AND(AT$22&gt;$E26,AT$22&lt;=$F26),1,"")</f>
        <v/>
      </c>
      <c r="AU26" s="109" t="str">
        <f>IF(AND(AU$22&gt;$E26,AU$22&lt;=$F26),1,"")</f>
        <v/>
      </c>
      <c r="AV26" s="109" t="str">
        <f>IF(AND(AV$22&gt;$E26,AV$22&lt;=$F26),1,"")</f>
        <v/>
      </c>
      <c r="AW26" s="109" t="str">
        <f>IF(AND(AW$22&gt;$E26,AW$22&lt;=$F26),1,"")</f>
        <v/>
      </c>
      <c r="AX26" s="109" t="str">
        <f>IF(AND(AX$22&gt;$E26,AX$22&lt;=$F26),1,"")</f>
        <v/>
      </c>
      <c r="AY26" s="109" t="str">
        <f>IF(AND(AY$22&gt;$E26,AY$22&lt;=$F26),1,"")</f>
        <v/>
      </c>
      <c r="AZ26" s="109" t="str">
        <f>IF(AND(AZ$22&gt;$E26,AZ$22&lt;=$F26),1,"")</f>
        <v/>
      </c>
      <c r="BA26" s="109" t="str">
        <f>IF(AND(BA$22&gt;$E26,BA$22&lt;=$F26),1,"")</f>
        <v/>
      </c>
      <c r="BB26" s="109" t="str">
        <f>IF(AND(BB$22&gt;$E26,BB$22&lt;=$F26),1,"")</f>
        <v/>
      </c>
      <c r="BC26" s="109" t="str">
        <f>IF(AND(BC$22&gt;$E26,BC$22&lt;=$F26),1,"")</f>
        <v/>
      </c>
      <c r="BD26" s="109" t="str">
        <f>IF(AND(BD$22&gt;$E26,BD$22&lt;=$F26),1,"")</f>
        <v/>
      </c>
      <c r="BE26" s="109" t="str">
        <f>IF(AND(BE$22&gt;$E26,BE$22&lt;=$F26),1,"")</f>
        <v/>
      </c>
      <c r="BF26" s="109" t="str">
        <f>IF(AND(BF$22&gt;$E26,BF$22&lt;=$F26),1,"")</f>
        <v/>
      </c>
      <c r="BG26" s="109" t="str">
        <f>IF(AND(BG$22&gt;$E26,BG$22&lt;=$F26),1,"")</f>
        <v/>
      </c>
      <c r="BH26" s="109" t="str">
        <f>IF(AND(BH$22&gt;$E26,BH$22&lt;=$F26),1,"")</f>
        <v/>
      </c>
      <c r="BI26" s="109" t="str">
        <f>IF(AND(BI$22&gt;$E26,BI$22&lt;=$F26),1,"")</f>
        <v/>
      </c>
      <c r="BJ26" s="109" t="str">
        <f>IF(AND(BJ$22&gt;$E26,BJ$22&lt;=$F26),1,"")</f>
        <v/>
      </c>
      <c r="BK26" s="109" t="str">
        <f>IF(AND(BK$22&gt;$E26,BK$22&lt;=$F26),1,"")</f>
        <v/>
      </c>
      <c r="BL26" s="109" t="str">
        <f>IF(AND(BL$22&gt;$E26,BL$22&lt;=$F26),1,"")</f>
        <v/>
      </c>
      <c r="BM26" s="109" t="str">
        <f>IF(AND(BM$22&gt;$E26,BM$22&lt;=$F26),1,"")</f>
        <v/>
      </c>
      <c r="BN26" s="109" t="str">
        <f>IF(AND(BN$22&gt;$E26,BN$22&lt;=$F26),1,"")</f>
        <v/>
      </c>
      <c r="BO26" s="109" t="str">
        <f>IF(AND(BO$22&gt;$E26,BO$22&lt;=$F26),1,"")</f>
        <v/>
      </c>
      <c r="BP26" s="109" t="str">
        <f>IF(AND(BP$22&gt;$E26,BP$22&lt;=$F26),1,"")</f>
        <v/>
      </c>
      <c r="BQ26" s="109" t="str">
        <f>IF(AND(BQ$22&gt;$E26,BQ$22&lt;=$F26),1,"")</f>
        <v/>
      </c>
      <c r="BR26" s="109" t="str">
        <f>IF(AND(BR$22&gt;$E26,BR$22&lt;=$F26),1,"")</f>
        <v/>
      </c>
      <c r="BS26" s="109" t="str">
        <f>IF(AND(BS$22&gt;$E26,BS$22&lt;=$F26),1,"")</f>
        <v/>
      </c>
      <c r="BT26" s="109" t="str">
        <f>IF(AND(BT$22&gt;$E26,BT$22&lt;=$F26),1,"")</f>
        <v/>
      </c>
      <c r="BU26" s="109" t="str">
        <f>IF(AND(BU$22&gt;$E26,BU$22&lt;=$F26),1,"")</f>
        <v/>
      </c>
      <c r="BV26" s="109" t="str">
        <f>IF(AND(BV$22&gt;$E26,BV$22&lt;=$F26),1,"")</f>
        <v/>
      </c>
      <c r="BW26" s="109" t="str">
        <f>IF(AND(BW$22&gt;$E26,BW$22&lt;=$F26),1,"")</f>
        <v/>
      </c>
      <c r="BX26" s="109" t="str">
        <f>IF(AND(BX$22&gt;$E26,BX$22&lt;=$F26),1,"")</f>
        <v/>
      </c>
      <c r="BY26" s="109" t="str">
        <f>IF(AND(BY$22&gt;$E26,BY$22&lt;=$F26),1,"")</f>
        <v/>
      </c>
      <c r="BZ26" s="109" t="str">
        <f>IF(AND(BZ$22&gt;$E26,BZ$22&lt;=$F26),1,"")</f>
        <v/>
      </c>
      <c r="CA26" s="109" t="str">
        <f>IF(AND(CA$22&gt;$E26,CA$22&lt;=$F26),1,"")</f>
        <v/>
      </c>
      <c r="CB26" s="109" t="str">
        <f>IF(AND(CB$22&gt;$E26,CB$22&lt;=$F26),1,"")</f>
        <v/>
      </c>
      <c r="CC26" s="109" t="str">
        <f>IF(AND(CC$22&gt;$E26,CC$22&lt;=$F26),1,"")</f>
        <v/>
      </c>
      <c r="CD26" s="109" t="str">
        <f>IF(AND(CD$22&gt;$E26,CD$22&lt;=$F26),1,"")</f>
        <v/>
      </c>
      <c r="CE26" s="109" t="str">
        <f>IF(AND(CE$22&gt;$E26,CE$22&lt;=$F26),1,"")</f>
        <v/>
      </c>
      <c r="CF26" s="109" t="str">
        <f>IF(AND(CF$22&gt;$E26,CF$22&lt;=$F26),1,"")</f>
        <v/>
      </c>
      <c r="CG26" s="109" t="str">
        <f>IF(AND(CG$22&gt;$E26,CG$22&lt;=$F26),1,"")</f>
        <v/>
      </c>
      <c r="CH26" s="109" t="str">
        <f>IF(AND(CH$22&gt;$E26,CH$22&lt;=$F26),1,"")</f>
        <v/>
      </c>
    </row>
    <row r="27" spans="3:86">
      <c r="C27" s="96"/>
      <c r="D27" s="120"/>
      <c r="E27" s="96"/>
      <c r="F27" s="100"/>
      <c r="G27" s="109" t="str">
        <f>IF(AND(G$22&gt;$E27,G$22&lt;=$F27),1,"")</f>
        <v/>
      </c>
      <c r="H27" s="109" t="str">
        <f>IF(AND(H$22&gt;$E27,H$22&lt;=$F27),1,"")</f>
        <v/>
      </c>
      <c r="I27" s="109" t="str">
        <f>IF(AND(I$22&gt;$E27,I$22&lt;=$F27),1,"")</f>
        <v/>
      </c>
      <c r="J27" s="109" t="str">
        <f>IF(AND(J$22&gt;$E27,J$22&lt;=$F27),1,"")</f>
        <v/>
      </c>
      <c r="K27" s="109" t="str">
        <f>IF(AND(K$22&gt;$E27,K$22&lt;=$F27),1,"")</f>
        <v/>
      </c>
      <c r="L27" s="109" t="str">
        <f>IF(AND(L$22&gt;$E27,L$22&lt;=$F27),1,"")</f>
        <v/>
      </c>
      <c r="M27" s="109" t="str">
        <f>IF(AND(M$22&gt;$E27,M$22&lt;=$F27),1,"")</f>
        <v/>
      </c>
      <c r="N27" s="109" t="str">
        <f>IF(AND(N$22&gt;$E27,N$22&lt;=$F27),1,"")</f>
        <v/>
      </c>
      <c r="O27" s="109" t="str">
        <f>IF(AND(O$22&gt;$E27,O$22&lt;=$F27),1,"")</f>
        <v/>
      </c>
      <c r="P27" s="109" t="str">
        <f>IF(AND(P$22&gt;$E27,P$22&lt;=$F27),1,"")</f>
        <v/>
      </c>
      <c r="Q27" s="109" t="str">
        <f>IF(AND(Q$22&gt;$E27,Q$22&lt;=$F27),1,"")</f>
        <v/>
      </c>
      <c r="R27" s="109" t="str">
        <f>IF(AND(R$22&gt;$E27,R$22&lt;=$F27),1,"")</f>
        <v/>
      </c>
      <c r="S27" s="109" t="str">
        <f>IF(AND(S$22&gt;$E27,S$22&lt;=$F27),1,"")</f>
        <v/>
      </c>
      <c r="T27" s="109" t="str">
        <f>IF(AND(T$22&gt;$E27,T$22&lt;=$F27),1,"")</f>
        <v/>
      </c>
      <c r="U27" s="109" t="str">
        <f>IF(AND(U$22&gt;$E27,U$22&lt;=$F27),1,"")</f>
        <v/>
      </c>
      <c r="V27" s="109" t="str">
        <f>IF(AND(V$22&gt;$E27,V$22&lt;=$F27),1,"")</f>
        <v/>
      </c>
      <c r="W27" s="109" t="str">
        <f>IF(AND(W$22&gt;$E27,W$22&lt;=$F27),1,"")</f>
        <v/>
      </c>
      <c r="X27" s="109" t="str">
        <f>IF(AND(X$22&gt;$E27,X$22&lt;=$F27),1,"")</f>
        <v/>
      </c>
      <c r="Y27" s="109" t="str">
        <f>IF(AND(Y$22&gt;$E27,Y$22&lt;=$F27),1,"")</f>
        <v/>
      </c>
      <c r="Z27" s="109" t="str">
        <f>IF(AND(Z$22&gt;$E27,Z$22&lt;=$F27),1,"")</f>
        <v/>
      </c>
      <c r="AA27" s="109" t="str">
        <f>IF(AND(AA$22&gt;$E27,AA$22&lt;=$F27),1,"")</f>
        <v/>
      </c>
      <c r="AB27" s="109" t="str">
        <f>IF(AND(AB$22&gt;$E27,AB$22&lt;=$F27),1,"")</f>
        <v/>
      </c>
      <c r="AC27" s="109" t="str">
        <f>IF(AND(AC$22&gt;$E27,AC$22&lt;=$F27),1,"")</f>
        <v/>
      </c>
      <c r="AD27" s="109" t="str">
        <f>IF(AND(AD$22&gt;$E27,AD$22&lt;=$F27),1,"")</f>
        <v/>
      </c>
      <c r="AE27" s="109" t="str">
        <f>IF(AND(AE$22&gt;$E27,AE$22&lt;=$F27),1,"")</f>
        <v/>
      </c>
      <c r="AF27" s="109" t="str">
        <f>IF(AND(AF$22&gt;$E27,AF$22&lt;=$F27),1,"")</f>
        <v/>
      </c>
      <c r="AG27" s="109" t="str">
        <f>IF(AND(AG$22&gt;$E27,AG$22&lt;=$F27),1,"")</f>
        <v/>
      </c>
      <c r="AH27" s="109" t="str">
        <f>IF(AND(AH$22&gt;$E27,AH$22&lt;=$F27),1,"")</f>
        <v/>
      </c>
      <c r="AI27" s="109" t="str">
        <f>IF(AND(AI$22&gt;$E27,AI$22&lt;=$F27),1,"")</f>
        <v/>
      </c>
      <c r="AJ27" s="109" t="str">
        <f>IF(AND(AJ$22&gt;$E27,AJ$22&lt;=$F27),1,"")</f>
        <v/>
      </c>
      <c r="AK27" s="109" t="str">
        <f>IF(AND(AK$22&gt;$E27,AK$22&lt;=$F27),1,"")</f>
        <v/>
      </c>
      <c r="AL27" s="109" t="str">
        <f>IF(AND(AL$22&gt;$E27,AL$22&lt;=$F27),1,"")</f>
        <v/>
      </c>
      <c r="AM27" s="109" t="str">
        <f>IF(AND(AM$22&gt;$E27,AM$22&lt;=$F27),1,"")</f>
        <v/>
      </c>
      <c r="AN27" s="109" t="str">
        <f>IF(AND(AN$22&gt;$E27,AN$22&lt;=$F27),1,"")</f>
        <v/>
      </c>
      <c r="AO27" s="109" t="str">
        <f>IF(AND(AO$22&gt;$E27,AO$22&lt;=$F27),1,"")</f>
        <v/>
      </c>
      <c r="AP27" s="109" t="str">
        <f>IF(AND(AP$22&gt;$E27,AP$22&lt;=$F27),1,"")</f>
        <v/>
      </c>
      <c r="AQ27" s="109" t="str">
        <f>IF(AND(AQ$22&gt;$E27,AQ$22&lt;=$F27),1,"")</f>
        <v/>
      </c>
      <c r="AR27" s="109" t="str">
        <f>IF(AND(AR$22&gt;$E27,AR$22&lt;=$F27),1,"")</f>
        <v/>
      </c>
      <c r="AS27" s="109" t="str">
        <f>IF(AND(AS$22&gt;$E27,AS$22&lt;=$F27),1,"")</f>
        <v/>
      </c>
      <c r="AT27" s="109" t="str">
        <f>IF(AND(AT$22&gt;$E27,AT$22&lt;=$F27),1,"")</f>
        <v/>
      </c>
      <c r="AU27" s="109" t="str">
        <f>IF(AND(AU$22&gt;$E27,AU$22&lt;=$F27),1,"")</f>
        <v/>
      </c>
      <c r="AV27" s="109" t="str">
        <f>IF(AND(AV$22&gt;$E27,AV$22&lt;=$F27),1,"")</f>
        <v/>
      </c>
      <c r="AW27" s="109" t="str">
        <f>IF(AND(AW$22&gt;$E27,AW$22&lt;=$F27),1,"")</f>
        <v/>
      </c>
      <c r="AX27" s="109" t="str">
        <f>IF(AND(AX$22&gt;$E27,AX$22&lt;=$F27),1,"")</f>
        <v/>
      </c>
      <c r="AY27" s="109" t="str">
        <f>IF(AND(AY$22&gt;$E27,AY$22&lt;=$F27),1,"")</f>
        <v/>
      </c>
      <c r="AZ27" s="109" t="str">
        <f>IF(AND(AZ$22&gt;$E27,AZ$22&lt;=$F27),1,"")</f>
        <v/>
      </c>
      <c r="BA27" s="109" t="str">
        <f>IF(AND(BA$22&gt;$E27,BA$22&lt;=$F27),1,"")</f>
        <v/>
      </c>
      <c r="BB27" s="109" t="str">
        <f>IF(AND(BB$22&gt;$E27,BB$22&lt;=$F27),1,"")</f>
        <v/>
      </c>
      <c r="BC27" s="109" t="str">
        <f>IF(AND(BC$22&gt;$E27,BC$22&lt;=$F27),1,"")</f>
        <v/>
      </c>
      <c r="BD27" s="109" t="str">
        <f>IF(AND(BD$22&gt;$E27,BD$22&lt;=$F27),1,"")</f>
        <v/>
      </c>
      <c r="BE27" s="109" t="str">
        <f>IF(AND(BE$22&gt;$E27,BE$22&lt;=$F27),1,"")</f>
        <v/>
      </c>
      <c r="BF27" s="109" t="str">
        <f>IF(AND(BF$22&gt;$E27,BF$22&lt;=$F27),1,"")</f>
        <v/>
      </c>
      <c r="BG27" s="109" t="str">
        <f>IF(AND(BG$22&gt;$E27,BG$22&lt;=$F27),1,"")</f>
        <v/>
      </c>
      <c r="BH27" s="109" t="str">
        <f>IF(AND(BH$22&gt;$E27,BH$22&lt;=$F27),1,"")</f>
        <v/>
      </c>
      <c r="BI27" s="109" t="str">
        <f>IF(AND(BI$22&gt;$E27,BI$22&lt;=$F27),1,"")</f>
        <v/>
      </c>
      <c r="BJ27" s="109" t="str">
        <f>IF(AND(BJ$22&gt;$E27,BJ$22&lt;=$F27),1,"")</f>
        <v/>
      </c>
      <c r="BK27" s="109" t="str">
        <f>IF(AND(BK$22&gt;$E27,BK$22&lt;=$F27),1,"")</f>
        <v/>
      </c>
      <c r="BL27" s="109" t="str">
        <f>IF(AND(BL$22&gt;$E27,BL$22&lt;=$F27),1,"")</f>
        <v/>
      </c>
      <c r="BM27" s="109" t="str">
        <f>IF(AND(BM$22&gt;$E27,BM$22&lt;=$F27),1,"")</f>
        <v/>
      </c>
      <c r="BN27" s="109" t="str">
        <f>IF(AND(BN$22&gt;$E27,BN$22&lt;=$F27),1,"")</f>
        <v/>
      </c>
      <c r="BO27" s="109" t="str">
        <f>IF(AND(BO$22&gt;$E27,BO$22&lt;=$F27),1,"")</f>
        <v/>
      </c>
      <c r="BP27" s="109" t="str">
        <f>IF(AND(BP$22&gt;$E27,BP$22&lt;=$F27),1,"")</f>
        <v/>
      </c>
      <c r="BQ27" s="109" t="str">
        <f>IF(AND(BQ$22&gt;$E27,BQ$22&lt;=$F27),1,"")</f>
        <v/>
      </c>
      <c r="BR27" s="109" t="str">
        <f>IF(AND(BR$22&gt;$E27,BR$22&lt;=$F27),1,"")</f>
        <v/>
      </c>
      <c r="BS27" s="109" t="str">
        <f>IF(AND(BS$22&gt;$E27,BS$22&lt;=$F27),1,"")</f>
        <v/>
      </c>
      <c r="BT27" s="109" t="str">
        <f>IF(AND(BT$22&gt;$E27,BT$22&lt;=$F27),1,"")</f>
        <v/>
      </c>
      <c r="BU27" s="109" t="str">
        <f>IF(AND(BU$22&gt;$E27,BU$22&lt;=$F27),1,"")</f>
        <v/>
      </c>
      <c r="BV27" s="109" t="str">
        <f>IF(AND(BV$22&gt;$E27,BV$22&lt;=$F27),1,"")</f>
        <v/>
      </c>
      <c r="BW27" s="109" t="str">
        <f>IF(AND(BW$22&gt;$E27,BW$22&lt;=$F27),1,"")</f>
        <v/>
      </c>
      <c r="BX27" s="109" t="str">
        <f>IF(AND(BX$22&gt;$E27,BX$22&lt;=$F27),1,"")</f>
        <v/>
      </c>
      <c r="BY27" s="109" t="str">
        <f>IF(AND(BY$22&gt;$E27,BY$22&lt;=$F27),1,"")</f>
        <v/>
      </c>
      <c r="BZ27" s="109" t="str">
        <f>IF(AND(BZ$22&gt;$E27,BZ$22&lt;=$F27),1,"")</f>
        <v/>
      </c>
      <c r="CA27" s="109" t="str">
        <f>IF(AND(CA$22&gt;$E27,CA$22&lt;=$F27),1,"")</f>
        <v/>
      </c>
      <c r="CB27" s="109" t="str">
        <f>IF(AND(CB$22&gt;$E27,CB$22&lt;=$F27),1,"")</f>
        <v/>
      </c>
      <c r="CC27" s="109" t="str">
        <f>IF(AND(CC$22&gt;$E27,CC$22&lt;=$F27),1,"")</f>
        <v/>
      </c>
      <c r="CD27" s="109" t="str">
        <f>IF(AND(CD$22&gt;$E27,CD$22&lt;=$F27),1,"")</f>
        <v/>
      </c>
      <c r="CE27" s="109" t="str">
        <f>IF(AND(CE$22&gt;$E27,CE$22&lt;=$F27),1,"")</f>
        <v/>
      </c>
      <c r="CF27" s="109" t="str">
        <f>IF(AND(CF$22&gt;$E27,CF$22&lt;=$F27),1,"")</f>
        <v/>
      </c>
      <c r="CG27" s="109" t="str">
        <f>IF(AND(CG$22&gt;$E27,CG$22&lt;=$F27),1,"")</f>
        <v/>
      </c>
      <c r="CH27" s="109" t="str">
        <f>IF(AND(CH$22&gt;$E27,CH$22&lt;=$F27),1,"")</f>
        <v/>
      </c>
    </row>
    <row r="28" spans="3:86">
      <c r="C28" s="96"/>
      <c r="D28" s="120"/>
      <c r="E28" s="96"/>
      <c r="F28" s="100">
        <f>D28+E28</f>
        <v>0</v>
      </c>
      <c r="G28" s="109" t="str">
        <f>IF(AND(G$22&gt;$E28,G$22&lt;=$F28),1,"")</f>
        <v/>
      </c>
      <c r="H28" s="109" t="str">
        <f>IF(AND(H$22&gt;$E28,H$22&lt;=$F28),1,"")</f>
        <v/>
      </c>
      <c r="I28" s="109" t="str">
        <f>IF(AND(I$22&gt;$E28,I$22&lt;=$F28),1,"")</f>
        <v/>
      </c>
      <c r="J28" s="109" t="str">
        <f>IF(AND(J$22&gt;$E28,J$22&lt;=$F28),1,"")</f>
        <v/>
      </c>
      <c r="K28" s="109" t="str">
        <f>IF(AND(K$22&gt;$E28,K$22&lt;=$F28),1,"")</f>
        <v/>
      </c>
      <c r="L28" s="109" t="str">
        <f>IF(AND(L$22&gt;$E28,L$22&lt;=$F28),1,"")</f>
        <v/>
      </c>
      <c r="M28" s="109" t="str">
        <f>IF(AND(M$22&gt;$E28,M$22&lt;=$F28),1,"")</f>
        <v/>
      </c>
      <c r="N28" s="109" t="str">
        <f>IF(AND(N$22&gt;$E28,N$22&lt;=$F28),1,"")</f>
        <v/>
      </c>
      <c r="O28" s="109" t="str">
        <f>IF(AND(O$22&gt;$E28,O$22&lt;=$F28),1,"")</f>
        <v/>
      </c>
      <c r="P28" s="109" t="str">
        <f>IF(AND(P$22&gt;$E28,P$22&lt;=$F28),1,"")</f>
        <v/>
      </c>
      <c r="Q28" s="109" t="str">
        <f>IF(AND(Q$22&gt;$E28,Q$22&lt;=$F28),1,"")</f>
        <v/>
      </c>
      <c r="R28" s="109" t="str">
        <f>IF(AND(R$22&gt;$E28,R$22&lt;=$F28),1,"")</f>
        <v/>
      </c>
      <c r="S28" s="109" t="str">
        <f>IF(AND(S$22&gt;$E28,S$22&lt;=$F28),1,"")</f>
        <v/>
      </c>
      <c r="T28" s="109" t="str">
        <f>IF(AND(T$22&gt;$E28,T$22&lt;=$F28),1,"")</f>
        <v/>
      </c>
      <c r="U28" s="109" t="str">
        <f>IF(AND(U$22&gt;$E28,U$22&lt;=$F28),1,"")</f>
        <v/>
      </c>
      <c r="V28" s="109" t="str">
        <f>IF(AND(V$22&gt;$E28,V$22&lt;=$F28),1,"")</f>
        <v/>
      </c>
      <c r="W28" s="109" t="str">
        <f>IF(AND(W$22&gt;$E28,W$22&lt;=$F28),1,"")</f>
        <v/>
      </c>
      <c r="X28" s="109" t="str">
        <f>IF(AND(X$22&gt;$E28,X$22&lt;=$F28),1,"")</f>
        <v/>
      </c>
      <c r="Y28" s="109" t="str">
        <f>IF(AND(Y$22&gt;$E28,Y$22&lt;=$F28),1,"")</f>
        <v/>
      </c>
      <c r="Z28" s="109" t="str">
        <f>IF(AND(Z$22&gt;$E28,Z$22&lt;=$F28),1,"")</f>
        <v/>
      </c>
      <c r="AA28" s="109" t="str">
        <f>IF(AND(AA$22&gt;$E28,AA$22&lt;=$F28),1,"")</f>
        <v/>
      </c>
      <c r="AB28" s="109" t="str">
        <f>IF(AND(AB$22&gt;$E28,AB$22&lt;=$F28),1,"")</f>
        <v/>
      </c>
      <c r="AC28" s="109" t="str">
        <f>IF(AND(AC$22&gt;$E28,AC$22&lt;=$F28),1,"")</f>
        <v/>
      </c>
      <c r="AD28" s="109" t="str">
        <f>IF(AND(AD$22&gt;$E28,AD$22&lt;=$F28),1,"")</f>
        <v/>
      </c>
      <c r="AE28" s="109" t="str">
        <f>IF(AND(AE$22&gt;$E28,AE$22&lt;=$F28),1,"")</f>
        <v/>
      </c>
      <c r="AF28" s="109" t="str">
        <f>IF(AND(AF$22&gt;$E28,AF$22&lt;=$F28),1,"")</f>
        <v/>
      </c>
      <c r="AG28" s="109" t="str">
        <f>IF(AND(AG$22&gt;$E28,AG$22&lt;=$F28),1,"")</f>
        <v/>
      </c>
      <c r="AH28" s="109" t="str">
        <f>IF(AND(AH$22&gt;$E28,AH$22&lt;=$F28),1,"")</f>
        <v/>
      </c>
      <c r="AI28" s="109" t="str">
        <f>IF(AND(AI$22&gt;$E28,AI$22&lt;=$F28),1,"")</f>
        <v/>
      </c>
      <c r="AJ28" s="109" t="str">
        <f>IF(AND(AJ$22&gt;$E28,AJ$22&lt;=$F28),1,"")</f>
        <v/>
      </c>
      <c r="AK28" s="109" t="str">
        <f>IF(AND(AK$22&gt;$E28,AK$22&lt;=$F28),1,"")</f>
        <v/>
      </c>
      <c r="AL28" s="109" t="str">
        <f>IF(AND(AL$22&gt;$E28,AL$22&lt;=$F28),1,"")</f>
        <v/>
      </c>
      <c r="AM28" s="109" t="str">
        <f>IF(AND(AM$22&gt;$E28,AM$22&lt;=$F28),1,"")</f>
        <v/>
      </c>
      <c r="AN28" s="109" t="str">
        <f>IF(AND(AN$22&gt;$E28,AN$22&lt;=$F28),1,"")</f>
        <v/>
      </c>
      <c r="AO28" s="109" t="str">
        <f>IF(AND(AO$22&gt;$E28,AO$22&lt;=$F28),1,"")</f>
        <v/>
      </c>
      <c r="AP28" s="109" t="str">
        <f>IF(AND(AP$22&gt;$E28,AP$22&lt;=$F28),1,"")</f>
        <v/>
      </c>
      <c r="AQ28" s="109" t="str">
        <f>IF(AND(AQ$22&gt;$E28,AQ$22&lt;=$F28),1,"")</f>
        <v/>
      </c>
      <c r="AR28" s="109" t="str">
        <f>IF(AND(AR$22&gt;$E28,AR$22&lt;=$F28),1,"")</f>
        <v/>
      </c>
      <c r="AS28" s="109" t="str">
        <f>IF(AND(AS$22&gt;$E28,AS$22&lt;=$F28),1,"")</f>
        <v/>
      </c>
      <c r="AT28" s="109" t="str">
        <f>IF(AND(AT$22&gt;$E28,AT$22&lt;=$F28),1,"")</f>
        <v/>
      </c>
      <c r="AU28" s="109" t="str">
        <f>IF(AND(AU$22&gt;$E28,AU$22&lt;=$F28),1,"")</f>
        <v/>
      </c>
      <c r="AV28" s="109" t="str">
        <f>IF(AND(AV$22&gt;$E28,AV$22&lt;=$F28),1,"")</f>
        <v/>
      </c>
      <c r="AW28" s="109" t="str">
        <f>IF(AND(AW$22&gt;$E28,AW$22&lt;=$F28),1,"")</f>
        <v/>
      </c>
      <c r="AX28" s="109" t="str">
        <f>IF(AND(AX$22&gt;$E28,AX$22&lt;=$F28),1,"")</f>
        <v/>
      </c>
      <c r="AY28" s="109" t="str">
        <f>IF(AND(AY$22&gt;$E28,AY$22&lt;=$F28),1,"")</f>
        <v/>
      </c>
      <c r="AZ28" s="109" t="str">
        <f>IF(AND(AZ$22&gt;$E28,AZ$22&lt;=$F28),1,"")</f>
        <v/>
      </c>
      <c r="BA28" s="109" t="str">
        <f>IF(AND(BA$22&gt;$E28,BA$22&lt;=$F28),1,"")</f>
        <v/>
      </c>
      <c r="BB28" s="109" t="str">
        <f>IF(AND(BB$22&gt;$E28,BB$22&lt;=$F28),1,"")</f>
        <v/>
      </c>
      <c r="BC28" s="109" t="str">
        <f>IF(AND(BC$22&gt;$E28,BC$22&lt;=$F28),1,"")</f>
        <v/>
      </c>
      <c r="BD28" s="109" t="str">
        <f>IF(AND(BD$22&gt;$E28,BD$22&lt;=$F28),1,"")</f>
        <v/>
      </c>
      <c r="BE28" s="109" t="str">
        <f>IF(AND(BE$22&gt;$E28,BE$22&lt;=$F28),1,"")</f>
        <v/>
      </c>
      <c r="BF28" s="109" t="str">
        <f>IF(AND(BF$22&gt;$E28,BF$22&lt;=$F28),1,"")</f>
        <v/>
      </c>
      <c r="BG28" s="109" t="str">
        <f>IF(AND(BG$22&gt;$E28,BG$22&lt;=$F28),1,"")</f>
        <v/>
      </c>
      <c r="BH28" s="109" t="str">
        <f>IF(AND(BH$22&gt;$E28,BH$22&lt;=$F28),1,"")</f>
        <v/>
      </c>
      <c r="BI28" s="109" t="str">
        <f>IF(AND(BI$22&gt;$E28,BI$22&lt;=$F28),1,"")</f>
        <v/>
      </c>
      <c r="BJ28" s="109" t="str">
        <f>IF(AND(BJ$22&gt;$E28,BJ$22&lt;=$F28),1,"")</f>
        <v/>
      </c>
      <c r="BK28" s="109" t="str">
        <f>IF(AND(BK$22&gt;$E28,BK$22&lt;=$F28),1,"")</f>
        <v/>
      </c>
      <c r="BL28" s="109" t="str">
        <f>IF(AND(BL$22&gt;$E28,BL$22&lt;=$F28),1,"")</f>
        <v/>
      </c>
      <c r="BM28" s="109" t="str">
        <f>IF(AND(BM$22&gt;$E28,BM$22&lt;=$F28),1,"")</f>
        <v/>
      </c>
      <c r="BN28" s="109" t="str">
        <f>IF(AND(BN$22&gt;$E28,BN$22&lt;=$F28),1,"")</f>
        <v/>
      </c>
      <c r="BO28" s="109" t="str">
        <f>IF(AND(BO$22&gt;$E28,BO$22&lt;=$F28),1,"")</f>
        <v/>
      </c>
      <c r="BP28" s="109" t="str">
        <f>IF(AND(BP$22&gt;$E28,BP$22&lt;=$F28),1,"")</f>
        <v/>
      </c>
      <c r="BQ28" s="109" t="str">
        <f>IF(AND(BQ$22&gt;$E28,BQ$22&lt;=$F28),1,"")</f>
        <v/>
      </c>
      <c r="BR28" s="109" t="str">
        <f>IF(AND(BR$22&gt;$E28,BR$22&lt;=$F28),1,"")</f>
        <v/>
      </c>
      <c r="BS28" s="109" t="str">
        <f>IF(AND(BS$22&gt;$E28,BS$22&lt;=$F28),1,"")</f>
        <v/>
      </c>
      <c r="BT28" s="109" t="str">
        <f>IF(AND(BT$22&gt;$E28,BT$22&lt;=$F28),1,"")</f>
        <v/>
      </c>
      <c r="BU28" s="109" t="str">
        <f>IF(AND(BU$22&gt;$E28,BU$22&lt;=$F28),1,"")</f>
        <v/>
      </c>
      <c r="BV28" s="109" t="str">
        <f>IF(AND(BV$22&gt;$E28,BV$22&lt;=$F28),1,"")</f>
        <v/>
      </c>
      <c r="BW28" s="109" t="str">
        <f>IF(AND(BW$22&gt;$E28,BW$22&lt;=$F28),1,"")</f>
        <v/>
      </c>
      <c r="BX28" s="109" t="str">
        <f>IF(AND(BX$22&gt;$E28,BX$22&lt;=$F28),1,"")</f>
        <v/>
      </c>
      <c r="BY28" s="109" t="str">
        <f>IF(AND(BY$22&gt;$E28,BY$22&lt;=$F28),1,"")</f>
        <v/>
      </c>
      <c r="BZ28" s="109" t="str">
        <f>IF(AND(BZ$22&gt;$E28,BZ$22&lt;=$F28),1,"")</f>
        <v/>
      </c>
      <c r="CA28" s="109" t="str">
        <f>IF(AND(CA$22&gt;$E28,CA$22&lt;=$F28),1,"")</f>
        <v/>
      </c>
      <c r="CB28" s="109" t="str">
        <f>IF(AND(CB$22&gt;$E28,CB$22&lt;=$F28),1,"")</f>
        <v/>
      </c>
      <c r="CC28" s="109" t="str">
        <f>IF(AND(CC$22&gt;$E28,CC$22&lt;=$F28),1,"")</f>
        <v/>
      </c>
      <c r="CD28" s="109" t="str">
        <f>IF(AND(CD$22&gt;$E28,CD$22&lt;=$F28),1,"")</f>
        <v/>
      </c>
      <c r="CE28" s="109" t="str">
        <f>IF(AND(CE$22&gt;$E28,CE$22&lt;=$F28),1,"")</f>
        <v/>
      </c>
      <c r="CF28" s="109" t="str">
        <f>IF(AND(CF$22&gt;$E28,CF$22&lt;=$F28),1,"")</f>
        <v/>
      </c>
      <c r="CG28" s="109" t="str">
        <f>IF(AND(CG$22&gt;$E28,CG$22&lt;=$F28),1,"")</f>
        <v/>
      </c>
      <c r="CH28" s="109" t="str">
        <f>IF(AND(CH$22&gt;$E28,CH$22&lt;=$F28),1,"")</f>
        <v/>
      </c>
    </row>
  </sheetData>
  <sheetProtection password="CECA" sheet="1" objects="1" scenarios="1"/>
  <mergeCells count="21">
    <mergeCell ref="G5:N5"/>
    <mergeCell ref="BC6:BJ6"/>
    <mergeCell ref="BK6:BR6"/>
    <mergeCell ref="BS6:BZ6"/>
    <mergeCell ref="CA6:CH6"/>
    <mergeCell ref="G6:N6"/>
    <mergeCell ref="O6:V6"/>
    <mergeCell ref="W6:AD6"/>
    <mergeCell ref="AE6:AL6"/>
    <mergeCell ref="AM6:AT6"/>
    <mergeCell ref="AU6:BB6"/>
    <mergeCell ref="G21:N21"/>
    <mergeCell ref="O21:V21"/>
    <mergeCell ref="W21:AD21"/>
    <mergeCell ref="AE21:AL21"/>
    <mergeCell ref="AM21:AT21"/>
    <mergeCell ref="AU21:BB21"/>
    <mergeCell ref="BC21:BJ21"/>
    <mergeCell ref="BK21:BR21"/>
    <mergeCell ref="BS21:BZ21"/>
    <mergeCell ref="CA21:CH21"/>
  </mergeCells>
  <conditionalFormatting sqref="G9:CH14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:CH12 G25:G28 G24:CH27 H28:CH28">
    <cfRule type="colorScale" priority="6">
      <colorScale>
        <cfvo type="num" val="1"/>
        <cfvo type="num" val="1"/>
        <color rgb="FFFF7128"/>
        <color rgb="FFFFEF9C"/>
      </colorScale>
    </cfRule>
  </conditionalFormatting>
  <conditionalFormatting sqref="G24:CH2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CH14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Q78"/>
  <sheetViews>
    <sheetView zoomScale="70" zoomScaleNormal="70" workbookViewId="0">
      <selection activeCell="C52" sqref="C52"/>
    </sheetView>
  </sheetViews>
  <sheetFormatPr defaultRowHeight="15"/>
  <cols>
    <col min="2" max="2" width="18.85546875" bestFit="1" customWidth="1"/>
    <col min="3" max="3" width="25.5703125" bestFit="1" customWidth="1"/>
    <col min="4" max="4" width="33" bestFit="1" customWidth="1"/>
    <col min="5" max="6" width="32.85546875" bestFit="1" customWidth="1"/>
    <col min="7" max="7" width="33.140625" bestFit="1" customWidth="1"/>
    <col min="8" max="8" width="31.140625" bestFit="1" customWidth="1"/>
    <col min="9" max="9" width="26.85546875" bestFit="1" customWidth="1"/>
    <col min="10" max="10" width="23.5703125" bestFit="1" customWidth="1"/>
    <col min="11" max="11" width="16.7109375" bestFit="1" customWidth="1"/>
    <col min="12" max="13" width="14" bestFit="1" customWidth="1"/>
    <col min="14" max="14" width="7.85546875" bestFit="1" customWidth="1"/>
    <col min="15" max="15" width="20.7109375" bestFit="1" customWidth="1"/>
    <col min="16" max="16" width="10.7109375" bestFit="1" customWidth="1"/>
    <col min="17" max="17" width="14.7109375" bestFit="1" customWidth="1"/>
  </cols>
  <sheetData>
    <row r="2" spans="2:11">
      <c r="B2" s="2" t="s">
        <v>0</v>
      </c>
    </row>
    <row r="4" spans="2:11">
      <c r="J4" s="3"/>
    </row>
    <row r="8" spans="2:11" ht="15.75" thickBot="1"/>
    <row r="9" spans="2:11" ht="15.75" thickBot="1">
      <c r="C9" s="137" t="s">
        <v>1</v>
      </c>
      <c r="D9" s="138"/>
      <c r="E9" s="138"/>
      <c r="F9" s="138"/>
      <c r="G9" s="138"/>
      <c r="H9" s="138"/>
      <c r="I9" s="138"/>
      <c r="J9" s="138"/>
      <c r="K9" s="139"/>
    </row>
    <row r="10" spans="2:11" ht="15.75" thickBot="1">
      <c r="C10" s="7" t="s">
        <v>53</v>
      </c>
      <c r="D10" s="6" t="s">
        <v>57</v>
      </c>
      <c r="E10" s="6" t="s">
        <v>62</v>
      </c>
      <c r="F10" s="6" t="s">
        <v>6</v>
      </c>
      <c r="G10" s="6" t="s">
        <v>7</v>
      </c>
      <c r="H10" s="6" t="s">
        <v>9</v>
      </c>
      <c r="I10" s="6" t="s">
        <v>3</v>
      </c>
      <c r="J10" s="6" t="s">
        <v>8</v>
      </c>
      <c r="K10" s="48" t="s">
        <v>31</v>
      </c>
    </row>
    <row r="11" spans="2:11">
      <c r="C11" s="9">
        <f>'Data Input'!B10</f>
        <v>34</v>
      </c>
      <c r="D11" s="26">
        <f>'Data Input'!D10</f>
        <v>23</v>
      </c>
      <c r="E11" s="27">
        <f>'Data Input'!C10</f>
        <v>23</v>
      </c>
      <c r="F11" s="1">
        <v>60</v>
      </c>
      <c r="G11" s="1">
        <v>60</v>
      </c>
      <c r="H11" s="4">
        <f>((D11*G11))/60</f>
        <v>23</v>
      </c>
      <c r="I11" s="4">
        <f>H11/E11</f>
        <v>1</v>
      </c>
      <c r="J11" s="5">
        <f>TIME(0,F11,(G11*E11))</f>
        <v>5.7638888888888885E-2</v>
      </c>
      <c r="K11" s="76" t="str">
        <f>'Data Input'!E10</f>
        <v>Yes</v>
      </c>
    </row>
    <row r="15" spans="2:11">
      <c r="B15" s="33"/>
      <c r="C15" s="33"/>
    </row>
    <row r="16" spans="2:11" ht="15.75" thickBot="1">
      <c r="B16" s="33"/>
      <c r="C16" s="33"/>
    </row>
    <row r="17" spans="2:17" ht="15.75" thickBot="1">
      <c r="B17" s="33"/>
      <c r="C17" s="33"/>
      <c r="D17" s="137" t="s">
        <v>11</v>
      </c>
      <c r="E17" s="138"/>
      <c r="F17" s="138"/>
      <c r="G17" s="138"/>
      <c r="H17" s="139"/>
    </row>
    <row r="18" spans="2:17" ht="15.75" thickBot="1">
      <c r="B18" s="33"/>
      <c r="C18" s="33"/>
      <c r="D18" s="48" t="s">
        <v>12</v>
      </c>
      <c r="E18" s="48" t="s">
        <v>6</v>
      </c>
      <c r="F18" s="48" t="s">
        <v>13</v>
      </c>
      <c r="G18" s="48" t="s">
        <v>14</v>
      </c>
      <c r="H18" s="48" t="s">
        <v>5</v>
      </c>
      <c r="I18" s="8"/>
    </row>
    <row r="19" spans="2:17">
      <c r="D19" s="9">
        <f>E11</f>
        <v>23</v>
      </c>
      <c r="E19" s="9">
        <v>5</v>
      </c>
      <c r="F19" s="9">
        <v>60</v>
      </c>
      <c r="G19" s="9">
        <f>(F19*D19)/60</f>
        <v>23</v>
      </c>
      <c r="H19" s="47">
        <f>TIME(0,E19,(F19*D19))</f>
        <v>1.9444444444444445E-2</v>
      </c>
    </row>
    <row r="24" spans="2:17" ht="15.75" thickBot="1"/>
    <row r="25" spans="2:17" ht="15.75" thickBot="1">
      <c r="D25" s="137" t="s">
        <v>48</v>
      </c>
      <c r="E25" s="138"/>
      <c r="F25" s="138"/>
      <c r="G25" s="138"/>
      <c r="H25" s="138"/>
      <c r="I25" s="139"/>
    </row>
    <row r="26" spans="2:17" ht="15.75" thickBot="1">
      <c r="D26" s="144" t="s">
        <v>26</v>
      </c>
      <c r="E26" s="145"/>
      <c r="F26" s="145"/>
      <c r="G26" s="145"/>
      <c r="H26" s="145"/>
      <c r="I26" s="145"/>
    </row>
    <row r="27" spans="2:17">
      <c r="D27" s="6" t="s">
        <v>2</v>
      </c>
      <c r="E27" s="16" t="s">
        <v>56</v>
      </c>
      <c r="F27" s="15" t="s">
        <v>58</v>
      </c>
      <c r="G27" s="15" t="s">
        <v>15</v>
      </c>
      <c r="H27" s="15" t="s">
        <v>16</v>
      </c>
      <c r="I27" s="17" t="s">
        <v>17</v>
      </c>
    </row>
    <row r="28" spans="2:17">
      <c r="D28" s="1">
        <v>1</v>
      </c>
      <c r="E28" s="60">
        <v>1</v>
      </c>
      <c r="F28" s="26">
        <f>D11</f>
        <v>23</v>
      </c>
      <c r="G28" s="1">
        <f>'Data Input'!H10</f>
        <v>1</v>
      </c>
      <c r="H28" s="1">
        <f>'Data Input'!G10</f>
        <v>20</v>
      </c>
      <c r="I28" s="19">
        <f>'Data Input'!I10</f>
        <v>2</v>
      </c>
    </row>
    <row r="29" spans="2:17">
      <c r="D29" s="140" t="s">
        <v>27</v>
      </c>
      <c r="E29" s="141"/>
      <c r="F29" s="141"/>
      <c r="G29" s="141"/>
      <c r="H29" s="141"/>
      <c r="I29" s="141"/>
      <c r="K29" s="8"/>
      <c r="L29" s="8"/>
      <c r="M29" s="8"/>
      <c r="N29" s="8"/>
      <c r="O29" s="8"/>
      <c r="P29" s="8"/>
      <c r="Q29" s="8"/>
    </row>
    <row r="30" spans="2:17">
      <c r="D30" s="16" t="s">
        <v>4</v>
      </c>
      <c r="E30" s="82" t="s">
        <v>32</v>
      </c>
      <c r="F30" s="15" t="s">
        <v>63</v>
      </c>
      <c r="G30" s="15" t="s">
        <v>21</v>
      </c>
      <c r="H30" s="15" t="s">
        <v>22</v>
      </c>
      <c r="I30" s="20" t="s">
        <v>23</v>
      </c>
    </row>
    <row r="31" spans="2:17">
      <c r="D31" s="18">
        <v>15</v>
      </c>
      <c r="E31" s="83">
        <f>F31*E28</f>
        <v>30</v>
      </c>
      <c r="F31" s="1">
        <f>(G31+H31+I31)</f>
        <v>30</v>
      </c>
      <c r="G31" s="1">
        <v>10</v>
      </c>
      <c r="H31" s="1">
        <v>10</v>
      </c>
      <c r="I31" s="21">
        <v>10</v>
      </c>
    </row>
    <row r="32" spans="2:17">
      <c r="D32" s="142" t="s">
        <v>28</v>
      </c>
      <c r="E32" s="143"/>
      <c r="F32" s="143"/>
      <c r="G32" s="143"/>
      <c r="H32" s="143"/>
      <c r="I32" s="143"/>
    </row>
    <row r="33" spans="4:10">
      <c r="D33" s="15" t="s">
        <v>64</v>
      </c>
      <c r="E33" s="82" t="s">
        <v>18</v>
      </c>
      <c r="F33" s="15" t="s">
        <v>19</v>
      </c>
      <c r="G33" s="15" t="s">
        <v>20</v>
      </c>
      <c r="H33" s="15" t="s">
        <v>9</v>
      </c>
      <c r="I33" s="17" t="s">
        <v>3</v>
      </c>
    </row>
    <row r="34" spans="4:10" ht="15.75" thickBot="1">
      <c r="D34" s="1">
        <f>3600/F31</f>
        <v>120</v>
      </c>
      <c r="E34" s="84">
        <f>3600/G31</f>
        <v>360</v>
      </c>
      <c r="F34" s="22">
        <f>3600/H31</f>
        <v>360</v>
      </c>
      <c r="G34" s="23">
        <f>3600/I31</f>
        <v>360</v>
      </c>
      <c r="H34" s="23">
        <f>((E34+F34+G34)/3)</f>
        <v>360</v>
      </c>
      <c r="I34" s="24">
        <f>3600/E31</f>
        <v>120</v>
      </c>
      <c r="J34" s="8"/>
    </row>
    <row r="35" spans="4:10" ht="15.75" thickBot="1">
      <c r="D35" s="85" t="s">
        <v>29</v>
      </c>
    </row>
    <row r="36" spans="4:10">
      <c r="D36" s="6" t="s">
        <v>5</v>
      </c>
    </row>
    <row r="37" spans="4:10" ht="15.75" thickBot="1">
      <c r="D37" s="25">
        <f>TIME(,(1/(I34/D28)*60)+D31,)</f>
        <v>1.0416666666666666E-2</v>
      </c>
    </row>
    <row r="38" spans="4:10">
      <c r="I38" s="8"/>
    </row>
    <row r="39" spans="4:10">
      <c r="I39" s="14"/>
    </row>
    <row r="42" spans="4:10" ht="15.75" thickBot="1"/>
    <row r="43" spans="4:10" ht="15.75" thickBot="1">
      <c r="D43" s="137" t="s">
        <v>30</v>
      </c>
      <c r="E43" s="138"/>
      <c r="F43" s="138"/>
      <c r="G43" s="138"/>
      <c r="H43" s="138"/>
      <c r="I43" s="138"/>
      <c r="J43" s="139"/>
    </row>
    <row r="44" spans="4:10">
      <c r="D44" s="6" t="s">
        <v>31</v>
      </c>
      <c r="E44" s="6" t="s">
        <v>2</v>
      </c>
      <c r="F44" s="6" t="s">
        <v>57</v>
      </c>
      <c r="G44" s="6" t="s">
        <v>4</v>
      </c>
      <c r="H44" s="6" t="s">
        <v>32</v>
      </c>
      <c r="I44" s="6" t="s">
        <v>3</v>
      </c>
      <c r="J44" s="6" t="s">
        <v>5</v>
      </c>
    </row>
    <row r="45" spans="4:10">
      <c r="D45" s="29" t="str">
        <f>'Data Input'!E10</f>
        <v>Yes</v>
      </c>
      <c r="E45" s="27">
        <f>C11</f>
        <v>34</v>
      </c>
      <c r="F45" s="26">
        <f>D11</f>
        <v>23</v>
      </c>
      <c r="G45" s="1">
        <v>30</v>
      </c>
      <c r="H45" s="1">
        <v>30</v>
      </c>
      <c r="I45" s="1">
        <f>3600/H45</f>
        <v>120</v>
      </c>
      <c r="J45" s="5">
        <f>TIME(,,H45*E45)</f>
        <v>1.1805555555555555E-2</v>
      </c>
    </row>
    <row r="49" spans="4:9" ht="15.75" thickBot="1"/>
    <row r="50" spans="4:9" ht="15.75" thickBot="1">
      <c r="D50" s="137" t="s">
        <v>48</v>
      </c>
      <c r="E50" s="138"/>
      <c r="F50" s="138"/>
      <c r="G50" s="138"/>
      <c r="H50" s="138"/>
      <c r="I50" s="139"/>
    </row>
    <row r="51" spans="4:9" ht="15.75" thickBot="1">
      <c r="D51" s="144" t="s">
        <v>26</v>
      </c>
      <c r="E51" s="145"/>
      <c r="F51" s="145"/>
      <c r="G51" s="145"/>
      <c r="H51" s="145"/>
      <c r="I51" s="145"/>
    </row>
    <row r="52" spans="4:9">
      <c r="D52" s="6" t="s">
        <v>2</v>
      </c>
      <c r="E52" s="16" t="s">
        <v>56</v>
      </c>
      <c r="F52" s="15" t="s">
        <v>58</v>
      </c>
      <c r="G52" s="15" t="s">
        <v>15</v>
      </c>
      <c r="H52" s="15" t="s">
        <v>16</v>
      </c>
      <c r="I52" s="17" t="s">
        <v>17</v>
      </c>
    </row>
    <row r="53" spans="4:9">
      <c r="D53" s="1">
        <f>'Data Input'!B10</f>
        <v>34</v>
      </c>
      <c r="E53" s="86">
        <f>'Data Input'!C10</f>
        <v>23</v>
      </c>
      <c r="F53" s="26">
        <f>'Data Input'!D10</f>
        <v>23</v>
      </c>
      <c r="G53" s="1">
        <f>'Data Input'!H10</f>
        <v>1</v>
      </c>
      <c r="H53" s="1">
        <f>'Data Input'!G10</f>
        <v>20</v>
      </c>
      <c r="I53" s="19">
        <f>'Data Input'!I10</f>
        <v>2</v>
      </c>
    </row>
    <row r="54" spans="4:9">
      <c r="D54" s="140" t="s">
        <v>27</v>
      </c>
      <c r="E54" s="141"/>
      <c r="F54" s="141"/>
      <c r="G54" s="141"/>
      <c r="H54" s="141"/>
      <c r="I54" s="141"/>
    </row>
    <row r="55" spans="4:9">
      <c r="D55" s="16" t="s">
        <v>4</v>
      </c>
      <c r="E55" s="82" t="s">
        <v>32</v>
      </c>
      <c r="F55" s="15" t="s">
        <v>63</v>
      </c>
      <c r="G55" s="15" t="s">
        <v>21</v>
      </c>
      <c r="H55" s="15" t="s">
        <v>22</v>
      </c>
      <c r="I55" s="20" t="s">
        <v>23</v>
      </c>
    </row>
    <row r="56" spans="4:9">
      <c r="D56" s="18">
        <v>15</v>
      </c>
      <c r="E56" s="83">
        <f>F56*E53</f>
        <v>690</v>
      </c>
      <c r="F56" s="1">
        <f>(G56+H56+I56)</f>
        <v>30</v>
      </c>
      <c r="G56" s="1">
        <v>10</v>
      </c>
      <c r="H56" s="1">
        <v>10</v>
      </c>
      <c r="I56" s="21">
        <v>10</v>
      </c>
    </row>
    <row r="57" spans="4:9">
      <c r="D57" s="142" t="s">
        <v>28</v>
      </c>
      <c r="E57" s="143"/>
      <c r="F57" s="143"/>
      <c r="G57" s="143"/>
      <c r="H57" s="143"/>
      <c r="I57" s="143"/>
    </row>
    <row r="58" spans="4:9">
      <c r="D58" s="15" t="s">
        <v>64</v>
      </c>
      <c r="E58" s="82" t="s">
        <v>18</v>
      </c>
      <c r="F58" s="15" t="s">
        <v>19</v>
      </c>
      <c r="G58" s="15" t="s">
        <v>20</v>
      </c>
      <c r="H58" s="15" t="s">
        <v>9</v>
      </c>
      <c r="I58" s="17" t="s">
        <v>3</v>
      </c>
    </row>
    <row r="59" spans="4:9" ht="15.75" thickBot="1">
      <c r="D59" s="1">
        <f>3600/F56</f>
        <v>120</v>
      </c>
      <c r="E59" s="84">
        <f>3600/G56</f>
        <v>360</v>
      </c>
      <c r="F59" s="22">
        <f>3600/H56</f>
        <v>360</v>
      </c>
      <c r="G59" s="23">
        <f>3600/I56</f>
        <v>360</v>
      </c>
      <c r="H59" s="23">
        <f>((E59+F59+G59)/3)</f>
        <v>360</v>
      </c>
      <c r="I59" s="24">
        <f>3600/E56</f>
        <v>5.2173913043478262</v>
      </c>
    </row>
    <row r="60" spans="4:9" ht="15.75" thickBot="1">
      <c r="D60" s="85" t="s">
        <v>29</v>
      </c>
    </row>
    <row r="61" spans="4:9">
      <c r="D61" s="6" t="s">
        <v>5</v>
      </c>
    </row>
    <row r="62" spans="4:9" ht="15.75" thickBot="1">
      <c r="D62" s="25">
        <f>TIME(,(1/(I59/D53)*60)+D56,)</f>
        <v>0.28194444444444444</v>
      </c>
    </row>
    <row r="67" spans="4:11" ht="15.75" thickBot="1"/>
    <row r="68" spans="4:11" ht="15.75" thickBot="1">
      <c r="D68" s="137" t="s">
        <v>24</v>
      </c>
      <c r="E68" s="138"/>
      <c r="F68" s="138"/>
      <c r="G68" s="138"/>
      <c r="H68" s="139"/>
    </row>
    <row r="69" spans="4:11" ht="15.75" thickBot="1">
      <c r="D69" s="7" t="s">
        <v>2</v>
      </c>
      <c r="E69" s="7" t="s">
        <v>6</v>
      </c>
      <c r="F69" s="7" t="s">
        <v>25</v>
      </c>
      <c r="G69" s="7" t="s">
        <v>3</v>
      </c>
      <c r="H69" s="7" t="s">
        <v>5</v>
      </c>
    </row>
    <row r="70" spans="4:11">
      <c r="D70" s="28">
        <f>D53</f>
        <v>34</v>
      </c>
      <c r="E70" s="9">
        <v>15</v>
      </c>
      <c r="F70" s="9">
        <v>60</v>
      </c>
      <c r="G70" s="9">
        <f>60/F70</f>
        <v>1</v>
      </c>
      <c r="H70" s="102">
        <f>TIME(((F70*D70)/60)/60,E70,)</f>
        <v>1.0416666666666666E-2</v>
      </c>
    </row>
    <row r="75" spans="4:11" ht="15.75" thickBot="1"/>
    <row r="76" spans="4:11" ht="15.75" thickBot="1">
      <c r="D76" s="11" t="s">
        <v>33</v>
      </c>
      <c r="E76" s="12"/>
      <c r="F76" s="12"/>
      <c r="G76" s="12"/>
      <c r="H76" s="12"/>
      <c r="I76" s="12"/>
      <c r="J76" s="13"/>
    </row>
    <row r="77" spans="4:11">
      <c r="D77" s="6" t="s">
        <v>31</v>
      </c>
      <c r="E77" s="6" t="s">
        <v>2</v>
      </c>
      <c r="F77" s="61" t="s">
        <v>56</v>
      </c>
      <c r="G77" s="6" t="s">
        <v>57</v>
      </c>
      <c r="H77" s="6" t="s">
        <v>4</v>
      </c>
      <c r="I77" s="6" t="s">
        <v>32</v>
      </c>
      <c r="J77" s="6" t="s">
        <v>3</v>
      </c>
      <c r="K77" s="6" t="s">
        <v>5</v>
      </c>
    </row>
    <row r="78" spans="4:11">
      <c r="D78" s="29" t="str">
        <f>'Data Input'!E10</f>
        <v>Yes</v>
      </c>
      <c r="E78" s="27">
        <f>E45</f>
        <v>34</v>
      </c>
      <c r="F78" s="1">
        <f>E11</f>
        <v>23</v>
      </c>
      <c r="G78" s="26">
        <f>D11</f>
        <v>23</v>
      </c>
      <c r="H78" s="1">
        <v>30</v>
      </c>
      <c r="I78" s="1">
        <v>30</v>
      </c>
      <c r="J78" s="1">
        <f>3600/I78</f>
        <v>120</v>
      </c>
      <c r="K78" s="5">
        <f>TIME(,,I78*E78)</f>
        <v>1.1805555555555555E-2</v>
      </c>
    </row>
  </sheetData>
  <sheetProtection password="CECA" sheet="1" objects="1" scenarios="1"/>
  <mergeCells count="12">
    <mergeCell ref="C9:K9"/>
    <mergeCell ref="D29:I29"/>
    <mergeCell ref="D32:I32"/>
    <mergeCell ref="D50:I50"/>
    <mergeCell ref="D68:H68"/>
    <mergeCell ref="D17:H17"/>
    <mergeCell ref="D43:J43"/>
    <mergeCell ref="D57:I57"/>
    <mergeCell ref="D54:I54"/>
    <mergeCell ref="D25:I25"/>
    <mergeCell ref="D26:I26"/>
    <mergeCell ref="D51:I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2:Q78"/>
  <sheetViews>
    <sheetView zoomScale="70" zoomScaleNormal="70" workbookViewId="0">
      <selection activeCell="C51" sqref="C51"/>
    </sheetView>
  </sheetViews>
  <sheetFormatPr defaultRowHeight="15"/>
  <cols>
    <col min="2" max="2" width="18.85546875" bestFit="1" customWidth="1"/>
    <col min="3" max="3" width="25.5703125" bestFit="1" customWidth="1"/>
    <col min="4" max="4" width="33" bestFit="1" customWidth="1"/>
    <col min="5" max="6" width="32.85546875" bestFit="1" customWidth="1"/>
    <col min="7" max="7" width="33.140625" bestFit="1" customWidth="1"/>
    <col min="8" max="8" width="22.42578125" bestFit="1" customWidth="1"/>
    <col min="9" max="9" width="26.85546875" bestFit="1" customWidth="1"/>
    <col min="10" max="10" width="23.5703125" bestFit="1" customWidth="1"/>
    <col min="11" max="11" width="16.7109375" bestFit="1" customWidth="1"/>
    <col min="12" max="13" width="14" bestFit="1" customWidth="1"/>
    <col min="14" max="14" width="7.85546875" bestFit="1" customWidth="1"/>
    <col min="15" max="15" width="20.7109375" bestFit="1" customWidth="1"/>
    <col min="16" max="16" width="10.7109375" bestFit="1" customWidth="1"/>
    <col min="17" max="17" width="14.7109375" bestFit="1" customWidth="1"/>
  </cols>
  <sheetData>
    <row r="2" spans="2:10">
      <c r="B2" s="2" t="s">
        <v>0</v>
      </c>
    </row>
    <row r="4" spans="2:10">
      <c r="J4" s="3"/>
    </row>
    <row r="8" spans="2:10" ht="15.75" thickBot="1"/>
    <row r="9" spans="2:10" ht="15.75" thickBot="1">
      <c r="C9" s="137" t="s">
        <v>1</v>
      </c>
      <c r="D9" s="138"/>
      <c r="E9" s="138"/>
      <c r="F9" s="138"/>
      <c r="G9" s="138"/>
      <c r="H9" s="138"/>
      <c r="I9" s="138"/>
      <c r="J9" s="139"/>
    </row>
    <row r="10" spans="2:10" ht="15.75" thickBot="1">
      <c r="C10" s="7" t="s">
        <v>53</v>
      </c>
      <c r="D10" s="6" t="s">
        <v>10</v>
      </c>
      <c r="E10" s="6" t="s">
        <v>59</v>
      </c>
      <c r="F10" s="6" t="s">
        <v>6</v>
      </c>
      <c r="G10" s="6" t="s">
        <v>7</v>
      </c>
      <c r="H10" s="6" t="s">
        <v>9</v>
      </c>
      <c r="I10" s="6" t="s">
        <v>3</v>
      </c>
      <c r="J10" s="6" t="s">
        <v>8</v>
      </c>
    </row>
    <row r="11" spans="2:10">
      <c r="C11" s="9">
        <f>'Data Input'!B10</f>
        <v>34</v>
      </c>
      <c r="D11" s="26">
        <f>'Data Input'!D10</f>
        <v>23</v>
      </c>
      <c r="E11" s="27">
        <f>'Data Input'!C10</f>
        <v>23</v>
      </c>
      <c r="F11" s="1">
        <v>60</v>
      </c>
      <c r="G11" s="1">
        <v>60</v>
      </c>
      <c r="H11" s="4">
        <f>((D11*G11))/60</f>
        <v>23</v>
      </c>
      <c r="I11" s="4">
        <f>H11/E11</f>
        <v>1</v>
      </c>
      <c r="J11" s="5">
        <f>TIME(0,F11,(G11*E11))</f>
        <v>5.7638888888888885E-2</v>
      </c>
    </row>
    <row r="15" spans="2:10">
      <c r="B15" s="33"/>
      <c r="C15" s="33"/>
    </row>
    <row r="16" spans="2:10" ht="15.75" thickBot="1">
      <c r="B16" s="33"/>
      <c r="C16" s="33"/>
    </row>
    <row r="17" spans="2:17" ht="15.75" thickBot="1">
      <c r="B17" s="33"/>
      <c r="C17" s="33"/>
      <c r="D17" s="137" t="s">
        <v>11</v>
      </c>
      <c r="E17" s="138"/>
      <c r="F17" s="138"/>
      <c r="G17" s="138"/>
      <c r="H17" s="139"/>
    </row>
    <row r="18" spans="2:17" ht="15.75" thickBot="1">
      <c r="B18" s="33"/>
      <c r="C18" s="33"/>
      <c r="D18" s="48" t="s">
        <v>12</v>
      </c>
      <c r="E18" s="48" t="s">
        <v>6</v>
      </c>
      <c r="F18" s="48" t="s">
        <v>13</v>
      </c>
      <c r="G18" s="48" t="s">
        <v>14</v>
      </c>
      <c r="H18" s="48" t="s">
        <v>5</v>
      </c>
      <c r="I18" s="8"/>
    </row>
    <row r="19" spans="2:17">
      <c r="D19" s="9">
        <f>E11</f>
        <v>23</v>
      </c>
      <c r="E19" s="9">
        <v>5</v>
      </c>
      <c r="F19" s="9">
        <v>60</v>
      </c>
      <c r="G19" s="9">
        <f>(F19*D19)/60</f>
        <v>23</v>
      </c>
      <c r="H19" s="47">
        <f>TIME(0,E19,(F19*D19))</f>
        <v>1.9444444444444445E-2</v>
      </c>
    </row>
    <row r="24" spans="2:17" ht="15.75" thickBot="1"/>
    <row r="25" spans="2:17" ht="15.75" thickBot="1">
      <c r="D25" s="137" t="s">
        <v>48</v>
      </c>
      <c r="E25" s="138"/>
      <c r="F25" s="138"/>
      <c r="G25" s="138"/>
      <c r="H25" s="138"/>
      <c r="I25" s="139"/>
    </row>
    <row r="26" spans="2:17" ht="15.75" thickBot="1">
      <c r="D26" s="144" t="s">
        <v>26</v>
      </c>
      <c r="E26" s="145"/>
      <c r="F26" s="145"/>
      <c r="G26" s="145"/>
      <c r="H26" s="145"/>
      <c r="I26" s="145"/>
    </row>
    <row r="27" spans="2:17">
      <c r="D27" s="6" t="s">
        <v>2</v>
      </c>
      <c r="E27" s="16" t="s">
        <v>56</v>
      </c>
      <c r="F27" s="15" t="s">
        <v>58</v>
      </c>
      <c r="G27" s="15" t="s">
        <v>15</v>
      </c>
      <c r="H27" s="15" t="s">
        <v>16</v>
      </c>
      <c r="I27" s="17" t="s">
        <v>17</v>
      </c>
    </row>
    <row r="28" spans="2:17">
      <c r="D28" s="1">
        <v>1</v>
      </c>
      <c r="E28" s="60">
        <v>1</v>
      </c>
      <c r="F28" s="26">
        <f>D11</f>
        <v>23</v>
      </c>
      <c r="G28" s="1">
        <f>'Data Input'!Q10</f>
        <v>1</v>
      </c>
      <c r="H28" s="1">
        <f>'Data Input'!P10</f>
        <v>12</v>
      </c>
      <c r="I28" s="19">
        <f>'Data Input'!R10</f>
        <v>10</v>
      </c>
    </row>
    <row r="29" spans="2:17">
      <c r="D29" s="140">
        <f>'Data Input'!M10</f>
        <v>23</v>
      </c>
      <c r="E29" s="141"/>
      <c r="F29" s="141"/>
      <c r="G29" s="141"/>
      <c r="H29" s="141"/>
      <c r="I29" s="141"/>
      <c r="K29" s="8"/>
      <c r="L29" s="8"/>
      <c r="M29" s="8"/>
      <c r="N29" s="8"/>
      <c r="O29" s="8"/>
      <c r="P29" s="8"/>
      <c r="Q29" s="8"/>
    </row>
    <row r="30" spans="2:17">
      <c r="D30" s="16" t="s">
        <v>4</v>
      </c>
      <c r="E30" s="82" t="s">
        <v>32</v>
      </c>
      <c r="F30" s="15" t="s">
        <v>63</v>
      </c>
      <c r="G30" s="15" t="s">
        <v>21</v>
      </c>
      <c r="H30" s="15" t="s">
        <v>22</v>
      </c>
      <c r="I30" s="20" t="s">
        <v>23</v>
      </c>
    </row>
    <row r="31" spans="2:17">
      <c r="D31" s="18">
        <v>20</v>
      </c>
      <c r="E31" s="83">
        <f>F31*E28</f>
        <v>30</v>
      </c>
      <c r="F31" s="1">
        <f>(G31+H31+I31)</f>
        <v>30</v>
      </c>
      <c r="G31" s="1">
        <v>10</v>
      </c>
      <c r="H31" s="1">
        <v>10</v>
      </c>
      <c r="I31" s="21">
        <v>10</v>
      </c>
    </row>
    <row r="32" spans="2:17">
      <c r="D32" s="142" t="s">
        <v>28</v>
      </c>
      <c r="E32" s="143"/>
      <c r="F32" s="143"/>
      <c r="G32" s="143"/>
      <c r="H32" s="143"/>
      <c r="I32" s="143"/>
    </row>
    <row r="33" spans="4:10">
      <c r="D33" s="15" t="s">
        <v>64</v>
      </c>
      <c r="E33" s="82" t="s">
        <v>18</v>
      </c>
      <c r="F33" s="15" t="s">
        <v>19</v>
      </c>
      <c r="G33" s="15" t="s">
        <v>20</v>
      </c>
      <c r="H33" s="15" t="s">
        <v>9</v>
      </c>
      <c r="I33" s="17" t="s">
        <v>3</v>
      </c>
    </row>
    <row r="34" spans="4:10" ht="15.75" thickBot="1">
      <c r="D34" s="1">
        <f>3600/F31</f>
        <v>120</v>
      </c>
      <c r="E34" s="84">
        <f>3600/G31</f>
        <v>360</v>
      </c>
      <c r="F34" s="22">
        <f>3600/H31</f>
        <v>360</v>
      </c>
      <c r="G34" s="23">
        <f>3600/I31</f>
        <v>360</v>
      </c>
      <c r="H34" s="23">
        <f>((E34+F34+G34)/3)</f>
        <v>360</v>
      </c>
      <c r="I34" s="24">
        <f>3600/E31</f>
        <v>120</v>
      </c>
    </row>
    <row r="35" spans="4:10" ht="15.75" thickBot="1">
      <c r="D35" s="85" t="s">
        <v>29</v>
      </c>
    </row>
    <row r="36" spans="4:10">
      <c r="D36" s="6" t="s">
        <v>5</v>
      </c>
    </row>
    <row r="37" spans="4:10" ht="15.75" thickBot="1">
      <c r="D37" s="25">
        <f>TIME(,(1/(I34/D28)*60)+D31,)</f>
        <v>1.3888888888888888E-2</v>
      </c>
    </row>
    <row r="38" spans="4:10">
      <c r="I38" s="8"/>
    </row>
    <row r="39" spans="4:10">
      <c r="I39" s="14"/>
    </row>
    <row r="42" spans="4:10" ht="15.75" thickBot="1"/>
    <row r="43" spans="4:10" ht="15.75" thickBot="1">
      <c r="D43" s="137" t="s">
        <v>30</v>
      </c>
      <c r="E43" s="138"/>
      <c r="F43" s="138"/>
      <c r="G43" s="138"/>
      <c r="H43" s="138"/>
      <c r="I43" s="138"/>
      <c r="J43" s="139"/>
    </row>
    <row r="44" spans="4:10">
      <c r="D44" s="6" t="s">
        <v>31</v>
      </c>
      <c r="E44" s="6" t="s">
        <v>2</v>
      </c>
      <c r="F44" s="6" t="s">
        <v>57</v>
      </c>
      <c r="G44" s="6" t="s">
        <v>4</v>
      </c>
      <c r="H44" s="6" t="s">
        <v>32</v>
      </c>
      <c r="I44" s="6" t="s">
        <v>3</v>
      </c>
      <c r="J44" s="6" t="s">
        <v>5</v>
      </c>
    </row>
    <row r="45" spans="4:10">
      <c r="D45" s="29" t="str">
        <f>'Data Input'!E10</f>
        <v>Yes</v>
      </c>
      <c r="E45" s="27">
        <f>'Data Input'!B10</f>
        <v>34</v>
      </c>
      <c r="F45" s="26">
        <f>'Data Input'!D10</f>
        <v>23</v>
      </c>
      <c r="G45" s="1">
        <v>30</v>
      </c>
      <c r="H45" s="1">
        <v>30</v>
      </c>
      <c r="I45" s="1">
        <f>3600/H45</f>
        <v>120</v>
      </c>
      <c r="J45" s="5">
        <f>TIME(,,H45*E45)</f>
        <v>1.1805555555555555E-2</v>
      </c>
    </row>
    <row r="49" spans="4:9" ht="15.75" thickBot="1"/>
    <row r="50" spans="4:9" ht="15.75" thickBot="1">
      <c r="D50" s="137" t="s">
        <v>48</v>
      </c>
      <c r="E50" s="138"/>
      <c r="F50" s="138"/>
      <c r="G50" s="138"/>
      <c r="H50" s="138"/>
      <c r="I50" s="139"/>
    </row>
    <row r="51" spans="4:9" ht="15.75" thickBot="1">
      <c r="D51" s="144" t="s">
        <v>26</v>
      </c>
      <c r="E51" s="145"/>
      <c r="F51" s="145"/>
      <c r="G51" s="145"/>
      <c r="H51" s="145"/>
      <c r="I51" s="145"/>
    </row>
    <row r="52" spans="4:9">
      <c r="D52" s="6" t="s">
        <v>2</v>
      </c>
      <c r="E52" s="16" t="s">
        <v>56</v>
      </c>
      <c r="F52" s="15" t="s">
        <v>58</v>
      </c>
      <c r="G52" s="15" t="s">
        <v>15</v>
      </c>
      <c r="H52" s="15" t="s">
        <v>16</v>
      </c>
      <c r="I52" s="17" t="s">
        <v>17</v>
      </c>
    </row>
    <row r="53" spans="4:9">
      <c r="D53" s="1">
        <f>'Data Input'!K10</f>
        <v>34</v>
      </c>
      <c r="E53" s="60">
        <f>'Data Input'!L10</f>
        <v>23</v>
      </c>
      <c r="F53" s="26">
        <f>'Data Input'!M10</f>
        <v>23</v>
      </c>
      <c r="G53" s="1">
        <f>'Data Input'!Q10</f>
        <v>1</v>
      </c>
      <c r="H53" s="1">
        <f>'Data Input'!P10</f>
        <v>12</v>
      </c>
      <c r="I53" s="19">
        <f>'Data Input'!R10</f>
        <v>10</v>
      </c>
    </row>
    <row r="54" spans="4:9">
      <c r="D54" s="140" t="s">
        <v>27</v>
      </c>
      <c r="E54" s="141"/>
      <c r="F54" s="141"/>
      <c r="G54" s="141"/>
      <c r="H54" s="141"/>
      <c r="I54" s="141"/>
    </row>
    <row r="55" spans="4:9">
      <c r="D55" s="16" t="s">
        <v>4</v>
      </c>
      <c r="E55" s="82" t="s">
        <v>32</v>
      </c>
      <c r="F55" s="15" t="s">
        <v>63</v>
      </c>
      <c r="G55" s="15" t="s">
        <v>21</v>
      </c>
      <c r="H55" s="15" t="s">
        <v>22</v>
      </c>
      <c r="I55" s="20" t="s">
        <v>23</v>
      </c>
    </row>
    <row r="56" spans="4:9">
      <c r="D56" s="18">
        <v>15</v>
      </c>
      <c r="E56" s="83">
        <f>F56*E53</f>
        <v>690</v>
      </c>
      <c r="F56" s="1">
        <f>(G56+H56+I56)</f>
        <v>30</v>
      </c>
      <c r="G56" s="1">
        <v>10</v>
      </c>
      <c r="H56" s="1">
        <v>10</v>
      </c>
      <c r="I56" s="21">
        <v>10</v>
      </c>
    </row>
    <row r="57" spans="4:9">
      <c r="D57" s="142" t="s">
        <v>28</v>
      </c>
      <c r="E57" s="143"/>
      <c r="F57" s="143"/>
      <c r="G57" s="143"/>
      <c r="H57" s="143"/>
      <c r="I57" s="143"/>
    </row>
    <row r="58" spans="4:9">
      <c r="D58" s="15" t="s">
        <v>64</v>
      </c>
      <c r="E58" s="82" t="s">
        <v>18</v>
      </c>
      <c r="F58" s="15" t="s">
        <v>19</v>
      </c>
      <c r="G58" s="15" t="s">
        <v>20</v>
      </c>
      <c r="H58" s="15" t="s">
        <v>9</v>
      </c>
      <c r="I58" s="17" t="s">
        <v>3</v>
      </c>
    </row>
    <row r="59" spans="4:9" ht="15.75" thickBot="1">
      <c r="D59" s="1">
        <f>3600/F56</f>
        <v>120</v>
      </c>
      <c r="E59" s="84">
        <f>3600/G56</f>
        <v>360</v>
      </c>
      <c r="F59" s="22">
        <f>3600/H56</f>
        <v>360</v>
      </c>
      <c r="G59" s="23">
        <f>3600/I56</f>
        <v>360</v>
      </c>
      <c r="H59" s="23">
        <f>((E59+F59+G59)/3)</f>
        <v>360</v>
      </c>
      <c r="I59" s="24">
        <f>3600/E56</f>
        <v>5.2173913043478262</v>
      </c>
    </row>
    <row r="60" spans="4:9" ht="15.75" thickBot="1">
      <c r="D60" s="85" t="s">
        <v>29</v>
      </c>
    </row>
    <row r="61" spans="4:9">
      <c r="D61" s="6" t="s">
        <v>5</v>
      </c>
    </row>
    <row r="62" spans="4:9" ht="15.75" thickBot="1">
      <c r="D62" s="25">
        <f>TIME(,(1/(I59/D53)*60)+D56,)</f>
        <v>0.28194444444444444</v>
      </c>
    </row>
    <row r="67" spans="4:11" ht="15.75" thickBot="1"/>
    <row r="68" spans="4:11" ht="15.75" thickBot="1">
      <c r="D68" s="137" t="s">
        <v>24</v>
      </c>
      <c r="E68" s="138"/>
      <c r="F68" s="138"/>
      <c r="G68" s="138"/>
      <c r="H68" s="139"/>
    </row>
    <row r="69" spans="4:11" ht="15.75" thickBot="1">
      <c r="D69" s="7" t="s">
        <v>2</v>
      </c>
      <c r="E69" s="7" t="s">
        <v>6</v>
      </c>
      <c r="F69" s="7" t="s">
        <v>25</v>
      </c>
      <c r="G69" s="7" t="s">
        <v>3</v>
      </c>
      <c r="H69" s="7" t="s">
        <v>5</v>
      </c>
    </row>
    <row r="70" spans="4:11">
      <c r="D70" s="28">
        <f>'Data Input'!B10</f>
        <v>34</v>
      </c>
      <c r="E70" s="9">
        <v>15</v>
      </c>
      <c r="F70" s="9">
        <v>60</v>
      </c>
      <c r="G70" s="9">
        <f>60/F70</f>
        <v>1</v>
      </c>
      <c r="H70" s="10">
        <f>TIME(((F70*D70)/60)/60,E70,)</f>
        <v>1.0416666666666666E-2</v>
      </c>
    </row>
    <row r="75" spans="4:11" ht="15.75" thickBot="1"/>
    <row r="76" spans="4:11" ht="15.75" thickBot="1">
      <c r="D76" s="57" t="s">
        <v>33</v>
      </c>
      <c r="E76" s="58"/>
      <c r="F76" s="58"/>
      <c r="G76" s="58"/>
      <c r="H76" s="58"/>
      <c r="I76" s="58"/>
      <c r="J76" s="59"/>
    </row>
    <row r="77" spans="4:11">
      <c r="D77" s="6" t="s">
        <v>31</v>
      </c>
      <c r="E77" s="6" t="s">
        <v>2</v>
      </c>
      <c r="F77" s="61" t="s">
        <v>56</v>
      </c>
      <c r="G77" s="6" t="s">
        <v>57</v>
      </c>
      <c r="H77" s="6" t="s">
        <v>4</v>
      </c>
      <c r="I77" s="6" t="s">
        <v>32</v>
      </c>
      <c r="J77" s="6" t="s">
        <v>3</v>
      </c>
      <c r="K77" s="6" t="s">
        <v>5</v>
      </c>
    </row>
    <row r="78" spans="4:11">
      <c r="D78" s="29" t="str">
        <f>'Data Input'!E10</f>
        <v>Yes</v>
      </c>
      <c r="E78" s="27">
        <f>'Data Input'!B10</f>
        <v>34</v>
      </c>
      <c r="F78" s="1">
        <f>'Data Input'!C10</f>
        <v>23</v>
      </c>
      <c r="G78" s="26">
        <f>'Data Input'!D10</f>
        <v>23</v>
      </c>
      <c r="H78" s="1">
        <v>30</v>
      </c>
      <c r="I78" s="1">
        <v>30</v>
      </c>
      <c r="J78" s="1">
        <f>3600/I78</f>
        <v>120</v>
      </c>
      <c r="K78" s="5">
        <f>TIME(,,I78*E78)</f>
        <v>1.1805555555555555E-2</v>
      </c>
    </row>
  </sheetData>
  <sheetProtection password="CECA" sheet="1" objects="1" scenarios="1"/>
  <mergeCells count="12">
    <mergeCell ref="C9:J9"/>
    <mergeCell ref="D17:H17"/>
    <mergeCell ref="D25:I25"/>
    <mergeCell ref="D26:I26"/>
    <mergeCell ref="D43:J43"/>
    <mergeCell ref="D51:I51"/>
    <mergeCell ref="D68:H68"/>
    <mergeCell ref="D29:I29"/>
    <mergeCell ref="D32:I32"/>
    <mergeCell ref="D50:I50"/>
    <mergeCell ref="D54:I54"/>
    <mergeCell ref="D57:I5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Q78"/>
  <sheetViews>
    <sheetView topLeftCell="A28" zoomScale="70" zoomScaleNormal="70" workbookViewId="0">
      <selection activeCell="K52" sqref="K52"/>
    </sheetView>
  </sheetViews>
  <sheetFormatPr defaultRowHeight="15"/>
  <cols>
    <col min="2" max="2" width="18.85546875" bestFit="1" customWidth="1"/>
    <col min="3" max="3" width="25.5703125" bestFit="1" customWidth="1"/>
    <col min="4" max="4" width="33" bestFit="1" customWidth="1"/>
    <col min="5" max="6" width="32.85546875" bestFit="1" customWidth="1"/>
    <col min="7" max="7" width="33.140625" bestFit="1" customWidth="1"/>
    <col min="8" max="8" width="31.140625" bestFit="1" customWidth="1"/>
    <col min="9" max="9" width="26.85546875" bestFit="1" customWidth="1"/>
    <col min="10" max="10" width="23.5703125" bestFit="1" customWidth="1"/>
    <col min="11" max="11" width="16.7109375" bestFit="1" customWidth="1"/>
    <col min="12" max="13" width="14" bestFit="1" customWidth="1"/>
    <col min="14" max="14" width="7.85546875" bestFit="1" customWidth="1"/>
    <col min="15" max="15" width="20.7109375" bestFit="1" customWidth="1"/>
    <col min="16" max="16" width="10.7109375" bestFit="1" customWidth="1"/>
    <col min="17" max="17" width="14.7109375" bestFit="1" customWidth="1"/>
  </cols>
  <sheetData>
    <row r="2" spans="2:11">
      <c r="B2" s="2" t="s">
        <v>0</v>
      </c>
    </row>
    <row r="4" spans="2:11">
      <c r="J4" s="3"/>
    </row>
    <row r="8" spans="2:11" ht="15.75" thickBot="1"/>
    <row r="9" spans="2:11" ht="15.75" thickBot="1">
      <c r="C9" s="137" t="s">
        <v>1</v>
      </c>
      <c r="D9" s="138"/>
      <c r="E9" s="138"/>
      <c r="F9" s="138"/>
      <c r="G9" s="138"/>
      <c r="H9" s="138"/>
      <c r="I9" s="138"/>
      <c r="J9" s="138"/>
      <c r="K9" s="139"/>
    </row>
    <row r="10" spans="2:11" ht="15.75" thickBot="1">
      <c r="C10" s="7" t="s">
        <v>53</v>
      </c>
      <c r="D10" s="6" t="s">
        <v>57</v>
      </c>
      <c r="E10" s="6" t="s">
        <v>62</v>
      </c>
      <c r="F10" s="6" t="s">
        <v>6</v>
      </c>
      <c r="G10" s="6" t="s">
        <v>7</v>
      </c>
      <c r="H10" s="6" t="s">
        <v>9</v>
      </c>
      <c r="I10" s="6" t="s">
        <v>3</v>
      </c>
      <c r="J10" s="6" t="s">
        <v>8</v>
      </c>
      <c r="K10" s="48" t="s">
        <v>31</v>
      </c>
    </row>
    <row r="11" spans="2:11">
      <c r="C11" s="9">
        <f>'Data Input'!B11</f>
        <v>0</v>
      </c>
      <c r="D11" s="26">
        <f>'Data Input'!D11</f>
        <v>0</v>
      </c>
      <c r="E11" s="27">
        <f>'Data Input'!C11</f>
        <v>0</v>
      </c>
      <c r="F11" s="1">
        <v>60</v>
      </c>
      <c r="G11" s="1">
        <v>60</v>
      </c>
      <c r="H11" s="4">
        <f>((D11*G11))/60</f>
        <v>0</v>
      </c>
      <c r="I11" s="4" t="e">
        <f>H11/E11</f>
        <v>#DIV/0!</v>
      </c>
      <c r="J11" s="5">
        <f>TIME(0,F11,(G11*E11))</f>
        <v>4.1666666666666664E-2</v>
      </c>
      <c r="K11" s="76">
        <f>'Data Input'!E11</f>
        <v>0</v>
      </c>
    </row>
    <row r="15" spans="2:11">
      <c r="B15" s="33"/>
      <c r="C15" s="33"/>
    </row>
    <row r="16" spans="2:11" ht="15.75" thickBot="1">
      <c r="B16" s="33"/>
      <c r="C16" s="33"/>
    </row>
    <row r="17" spans="2:17" ht="15.75" thickBot="1">
      <c r="B17" s="33"/>
      <c r="C17" s="33"/>
      <c r="D17" s="137" t="s">
        <v>11</v>
      </c>
      <c r="E17" s="138"/>
      <c r="F17" s="138"/>
      <c r="G17" s="138"/>
      <c r="H17" s="139"/>
    </row>
    <row r="18" spans="2:17" ht="15.75" thickBot="1">
      <c r="B18" s="33"/>
      <c r="C18" s="33"/>
      <c r="D18" s="48" t="s">
        <v>12</v>
      </c>
      <c r="E18" s="48" t="s">
        <v>6</v>
      </c>
      <c r="F18" s="48" t="s">
        <v>13</v>
      </c>
      <c r="G18" s="48" t="s">
        <v>14</v>
      </c>
      <c r="H18" s="48" t="s">
        <v>5</v>
      </c>
      <c r="I18" s="8"/>
    </row>
    <row r="19" spans="2:17">
      <c r="D19" s="9">
        <f>E11</f>
        <v>0</v>
      </c>
      <c r="E19" s="9">
        <v>5</v>
      </c>
      <c r="F19" s="9">
        <v>60</v>
      </c>
      <c r="G19" s="9">
        <f>(F19*D19)/60</f>
        <v>0</v>
      </c>
      <c r="H19" s="47">
        <f>TIME(0,E19,(F19*D19))</f>
        <v>3.472222222222222E-3</v>
      </c>
    </row>
    <row r="24" spans="2:17" ht="15.75" thickBot="1"/>
    <row r="25" spans="2:17" ht="15.75" thickBot="1">
      <c r="D25" s="137" t="s">
        <v>48</v>
      </c>
      <c r="E25" s="138"/>
      <c r="F25" s="138"/>
      <c r="G25" s="138"/>
      <c r="H25" s="138"/>
      <c r="I25" s="139"/>
    </row>
    <row r="26" spans="2:17" ht="15.75" thickBot="1">
      <c r="D26" s="144" t="s">
        <v>26</v>
      </c>
      <c r="E26" s="145"/>
      <c r="F26" s="145"/>
      <c r="G26" s="145"/>
      <c r="H26" s="145"/>
      <c r="I26" s="145"/>
    </row>
    <row r="27" spans="2:17">
      <c r="D27" s="6" t="s">
        <v>2</v>
      </c>
      <c r="E27" s="16" t="s">
        <v>56</v>
      </c>
      <c r="F27" s="15" t="s">
        <v>58</v>
      </c>
      <c r="G27" s="15" t="s">
        <v>15</v>
      </c>
      <c r="H27" s="15" t="s">
        <v>16</v>
      </c>
      <c r="I27" s="17" t="s">
        <v>17</v>
      </c>
    </row>
    <row r="28" spans="2:17">
      <c r="D28" s="1">
        <v>1</v>
      </c>
      <c r="E28" s="86">
        <v>1</v>
      </c>
      <c r="F28" s="26">
        <f>D11</f>
        <v>0</v>
      </c>
      <c r="G28" s="1">
        <f>'Data Input'!H10</f>
        <v>1</v>
      </c>
      <c r="H28" s="1">
        <f>'Data Input'!G10</f>
        <v>20</v>
      </c>
      <c r="I28" s="19">
        <f>'Data Input'!I10</f>
        <v>2</v>
      </c>
    </row>
    <row r="29" spans="2:17">
      <c r="D29" s="140" t="s">
        <v>27</v>
      </c>
      <c r="E29" s="141"/>
      <c r="F29" s="141"/>
      <c r="G29" s="141"/>
      <c r="H29" s="141"/>
      <c r="I29" s="141"/>
      <c r="K29" s="8"/>
      <c r="L29" s="8"/>
      <c r="M29" s="8"/>
      <c r="N29" s="8"/>
      <c r="O29" s="8"/>
      <c r="P29" s="8"/>
      <c r="Q29" s="8"/>
    </row>
    <row r="30" spans="2:17">
      <c r="D30" s="16" t="s">
        <v>4</v>
      </c>
      <c r="E30" s="82" t="s">
        <v>32</v>
      </c>
      <c r="F30" s="15" t="s">
        <v>63</v>
      </c>
      <c r="G30" s="15" t="s">
        <v>21</v>
      </c>
      <c r="H30" s="15" t="s">
        <v>22</v>
      </c>
      <c r="I30" s="20" t="s">
        <v>23</v>
      </c>
    </row>
    <row r="31" spans="2:17">
      <c r="D31" s="18">
        <v>15</v>
      </c>
      <c r="E31" s="83">
        <f>F31*E28</f>
        <v>30</v>
      </c>
      <c r="F31" s="1">
        <f>(G31+H31+I31)</f>
        <v>30</v>
      </c>
      <c r="G31" s="1">
        <v>10</v>
      </c>
      <c r="H31" s="1">
        <v>10</v>
      </c>
      <c r="I31" s="21">
        <v>10</v>
      </c>
    </row>
    <row r="32" spans="2:17">
      <c r="D32" s="142" t="s">
        <v>28</v>
      </c>
      <c r="E32" s="143"/>
      <c r="F32" s="143"/>
      <c r="G32" s="143"/>
      <c r="H32" s="143"/>
      <c r="I32" s="143"/>
    </row>
    <row r="33" spans="4:10">
      <c r="D33" s="15" t="s">
        <v>64</v>
      </c>
      <c r="E33" s="82" t="s">
        <v>18</v>
      </c>
      <c r="F33" s="15" t="s">
        <v>19</v>
      </c>
      <c r="G33" s="15" t="s">
        <v>20</v>
      </c>
      <c r="H33" s="15" t="s">
        <v>9</v>
      </c>
      <c r="I33" s="17" t="s">
        <v>3</v>
      </c>
    </row>
    <row r="34" spans="4:10" ht="15.75" thickBot="1">
      <c r="D34" s="1">
        <f>3600/F31</f>
        <v>120</v>
      </c>
      <c r="E34" s="84">
        <f>3600/G31</f>
        <v>360</v>
      </c>
      <c r="F34" s="22">
        <f>3600/H31</f>
        <v>360</v>
      </c>
      <c r="G34" s="23">
        <f>3600/I31</f>
        <v>360</v>
      </c>
      <c r="H34" s="23">
        <f>((E34+F34+G34)/3)</f>
        <v>360</v>
      </c>
      <c r="I34" s="24">
        <f>3600/E31</f>
        <v>120</v>
      </c>
      <c r="J34" s="8"/>
    </row>
    <row r="35" spans="4:10" ht="15.75" thickBot="1">
      <c r="D35" s="85" t="s">
        <v>29</v>
      </c>
    </row>
    <row r="36" spans="4:10">
      <c r="D36" s="6" t="s">
        <v>5</v>
      </c>
    </row>
    <row r="37" spans="4:10" ht="15.75" thickBot="1">
      <c r="D37" s="25">
        <f>TIME(,(1/(I34/D28)*60)+D31,)</f>
        <v>1.0416666666666666E-2</v>
      </c>
    </row>
    <row r="38" spans="4:10">
      <c r="I38" s="8"/>
    </row>
    <row r="39" spans="4:10">
      <c r="I39" s="14"/>
    </row>
    <row r="42" spans="4:10" ht="15.75" thickBot="1"/>
    <row r="43" spans="4:10" ht="15.75" thickBot="1">
      <c r="D43" s="137" t="s">
        <v>30</v>
      </c>
      <c r="E43" s="138"/>
      <c r="F43" s="138"/>
      <c r="G43" s="138"/>
      <c r="H43" s="138"/>
      <c r="I43" s="138"/>
      <c r="J43" s="139"/>
    </row>
    <row r="44" spans="4:10">
      <c r="D44" s="6" t="s">
        <v>31</v>
      </c>
      <c r="E44" s="6" t="s">
        <v>74</v>
      </c>
      <c r="F44" s="6" t="s">
        <v>57</v>
      </c>
      <c r="G44" s="6" t="s">
        <v>4</v>
      </c>
      <c r="H44" s="6" t="s">
        <v>32</v>
      </c>
      <c r="I44" s="6" t="s">
        <v>3</v>
      </c>
      <c r="J44" s="6" t="s">
        <v>5</v>
      </c>
    </row>
    <row r="45" spans="4:10">
      <c r="D45" s="29">
        <f>K11</f>
        <v>0</v>
      </c>
      <c r="E45" s="27">
        <f>C11</f>
        <v>0</v>
      </c>
      <c r="F45" s="26">
        <f>D11</f>
        <v>0</v>
      </c>
      <c r="G45" s="1">
        <v>30</v>
      </c>
      <c r="H45" s="1">
        <v>30</v>
      </c>
      <c r="I45" s="1">
        <f>3600/H45</f>
        <v>120</v>
      </c>
      <c r="J45" s="5">
        <f>TIME(,,H45*E45)</f>
        <v>0</v>
      </c>
    </row>
    <row r="49" spans="4:9" ht="15.75" thickBot="1"/>
    <row r="50" spans="4:9" ht="15.75" thickBot="1">
      <c r="D50" s="137" t="s">
        <v>76</v>
      </c>
      <c r="E50" s="138"/>
      <c r="F50" s="138"/>
      <c r="G50" s="138"/>
      <c r="H50" s="138"/>
      <c r="I50" s="139"/>
    </row>
    <row r="51" spans="4:9" ht="15.75" thickBot="1">
      <c r="D51" s="144" t="s">
        <v>26</v>
      </c>
      <c r="E51" s="145"/>
      <c r="F51" s="145"/>
      <c r="G51" s="145"/>
      <c r="H51" s="145"/>
      <c r="I51" s="145"/>
    </row>
    <row r="52" spans="4:9">
      <c r="D52" s="6" t="s">
        <v>2</v>
      </c>
      <c r="E52" s="16" t="s">
        <v>56</v>
      </c>
      <c r="F52" s="15" t="s">
        <v>58</v>
      </c>
      <c r="G52" s="15" t="s">
        <v>15</v>
      </c>
      <c r="H52" s="15" t="s">
        <v>16</v>
      </c>
      <c r="I52" s="17" t="s">
        <v>17</v>
      </c>
    </row>
    <row r="53" spans="4:9">
      <c r="D53" s="1">
        <f>C11</f>
        <v>0</v>
      </c>
      <c r="E53" s="86">
        <f>E11</f>
        <v>0</v>
      </c>
      <c r="F53" s="26">
        <f>D11</f>
        <v>0</v>
      </c>
      <c r="G53" s="1">
        <f>'Data Input'!H11</f>
        <v>0</v>
      </c>
      <c r="H53" s="1">
        <f>'Data Input'!G11</f>
        <v>0</v>
      </c>
      <c r="I53" s="19">
        <f>'Data Input'!I11</f>
        <v>0</v>
      </c>
    </row>
    <row r="54" spans="4:9">
      <c r="D54" s="140" t="s">
        <v>27</v>
      </c>
      <c r="E54" s="141"/>
      <c r="F54" s="141"/>
      <c r="G54" s="141"/>
      <c r="H54" s="141"/>
      <c r="I54" s="141"/>
    </row>
    <row r="55" spans="4:9">
      <c r="D55" s="16" t="s">
        <v>4</v>
      </c>
      <c r="E55" s="82" t="s">
        <v>32</v>
      </c>
      <c r="F55" s="15" t="s">
        <v>63</v>
      </c>
      <c r="G55" s="15" t="s">
        <v>21</v>
      </c>
      <c r="H55" s="15" t="s">
        <v>22</v>
      </c>
      <c r="I55" s="20" t="s">
        <v>23</v>
      </c>
    </row>
    <row r="56" spans="4:9">
      <c r="D56" s="18">
        <v>15</v>
      </c>
      <c r="E56" s="83">
        <f>F56*E53</f>
        <v>0</v>
      </c>
      <c r="F56" s="1">
        <f>(G56+H56+I56)</f>
        <v>30</v>
      </c>
      <c r="G56" s="1">
        <v>10</v>
      </c>
      <c r="H56" s="1">
        <v>10</v>
      </c>
      <c r="I56" s="21">
        <v>10</v>
      </c>
    </row>
    <row r="57" spans="4:9">
      <c r="D57" s="142" t="s">
        <v>28</v>
      </c>
      <c r="E57" s="143"/>
      <c r="F57" s="143"/>
      <c r="G57" s="143"/>
      <c r="H57" s="143"/>
      <c r="I57" s="143"/>
    </row>
    <row r="58" spans="4:9">
      <c r="D58" s="15" t="s">
        <v>64</v>
      </c>
      <c r="E58" s="82" t="s">
        <v>18</v>
      </c>
      <c r="F58" s="15" t="s">
        <v>19</v>
      </c>
      <c r="G58" s="15" t="s">
        <v>20</v>
      </c>
      <c r="H58" s="15" t="s">
        <v>9</v>
      </c>
      <c r="I58" s="17" t="s">
        <v>3</v>
      </c>
    </row>
    <row r="59" spans="4:9" ht="15.75" thickBot="1">
      <c r="D59" s="1">
        <f>3600/F56</f>
        <v>120</v>
      </c>
      <c r="E59" s="84">
        <f>3600/G56</f>
        <v>360</v>
      </c>
      <c r="F59" s="22">
        <f>3600/H56</f>
        <v>360</v>
      </c>
      <c r="G59" s="23">
        <f>3600/I56</f>
        <v>360</v>
      </c>
      <c r="H59" s="23">
        <f>((E59+F59+G59)/3)</f>
        <v>360</v>
      </c>
      <c r="I59" s="24" t="e">
        <f>3600/E56</f>
        <v>#DIV/0!</v>
      </c>
    </row>
    <row r="60" spans="4:9" ht="15.75" thickBot="1">
      <c r="D60" s="85" t="s">
        <v>29</v>
      </c>
    </row>
    <row r="61" spans="4:9">
      <c r="D61" s="6" t="s">
        <v>5</v>
      </c>
    </row>
    <row r="62" spans="4:9" ht="15.75" thickBot="1">
      <c r="D62" s="25" t="e">
        <f>TIME(,(1/(I59/D53)*60)+D56,)</f>
        <v>#DIV/0!</v>
      </c>
    </row>
    <row r="67" spans="4:11" ht="15.75" thickBot="1"/>
    <row r="68" spans="4:11" ht="15.75" thickBot="1">
      <c r="D68" s="137" t="s">
        <v>24</v>
      </c>
      <c r="E68" s="138"/>
      <c r="F68" s="138"/>
      <c r="G68" s="138"/>
      <c r="H68" s="139"/>
    </row>
    <row r="69" spans="4:11" ht="15.75" thickBot="1">
      <c r="D69" s="7" t="s">
        <v>2</v>
      </c>
      <c r="E69" s="7" t="s">
        <v>6</v>
      </c>
      <c r="F69" s="7" t="s">
        <v>25</v>
      </c>
      <c r="G69" s="7" t="s">
        <v>3</v>
      </c>
      <c r="H69" s="7" t="s">
        <v>5</v>
      </c>
    </row>
    <row r="70" spans="4:11">
      <c r="D70" s="77">
        <f>E11</f>
        <v>0</v>
      </c>
      <c r="E70" s="9">
        <v>15</v>
      </c>
      <c r="F70" s="9">
        <v>60</v>
      </c>
      <c r="G70" s="9">
        <f>60/F70</f>
        <v>1</v>
      </c>
      <c r="H70" s="102">
        <f>TIME(((F70*D70)/60)/60,E70,)</f>
        <v>1.0416666666666666E-2</v>
      </c>
    </row>
    <row r="75" spans="4:11" ht="15.75" thickBot="1"/>
    <row r="76" spans="4:11" ht="15.75" thickBot="1">
      <c r="D76" s="57" t="s">
        <v>33</v>
      </c>
      <c r="E76" s="58"/>
      <c r="F76" s="58"/>
      <c r="G76" s="58"/>
      <c r="H76" s="58"/>
      <c r="I76" s="58"/>
      <c r="J76" s="59"/>
    </row>
    <row r="77" spans="4:11">
      <c r="D77" s="6" t="s">
        <v>31</v>
      </c>
      <c r="E77" s="6" t="s">
        <v>2</v>
      </c>
      <c r="F77" s="61" t="s">
        <v>56</v>
      </c>
      <c r="G77" s="6" t="s">
        <v>57</v>
      </c>
      <c r="H77" s="6" t="s">
        <v>4</v>
      </c>
      <c r="I77" s="6" t="s">
        <v>32</v>
      </c>
      <c r="J77" s="6" t="s">
        <v>75</v>
      </c>
      <c r="K77" s="6" t="s">
        <v>5</v>
      </c>
    </row>
    <row r="78" spans="4:11">
      <c r="D78" s="29">
        <f>K11</f>
        <v>0</v>
      </c>
      <c r="E78" s="103">
        <f>C11</f>
        <v>0</v>
      </c>
      <c r="F78" s="27">
        <f>E11</f>
        <v>0</v>
      </c>
      <c r="G78" s="26">
        <f>D11</f>
        <v>0</v>
      </c>
      <c r="H78" s="1">
        <v>30</v>
      </c>
      <c r="I78" s="1">
        <v>30</v>
      </c>
      <c r="J78" s="1">
        <f>3600/I78</f>
        <v>120</v>
      </c>
      <c r="K78" s="5">
        <f>TIME(,,I78*F78)</f>
        <v>0</v>
      </c>
    </row>
  </sheetData>
  <sheetProtection password="CECA" sheet="1" objects="1" scenarios="1"/>
  <mergeCells count="12">
    <mergeCell ref="D68:H68"/>
    <mergeCell ref="C9:K9"/>
    <mergeCell ref="D17:H17"/>
    <mergeCell ref="D25:I25"/>
    <mergeCell ref="D26:I26"/>
    <mergeCell ref="D29:I29"/>
    <mergeCell ref="D32:I32"/>
    <mergeCell ref="D43:J43"/>
    <mergeCell ref="D50:I50"/>
    <mergeCell ref="D51:I51"/>
    <mergeCell ref="D54:I54"/>
    <mergeCell ref="D57:I5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2:Q78"/>
  <sheetViews>
    <sheetView topLeftCell="A7" zoomScale="70" zoomScaleNormal="70" workbookViewId="0">
      <selection activeCell="I53" sqref="I53"/>
    </sheetView>
  </sheetViews>
  <sheetFormatPr defaultRowHeight="15"/>
  <cols>
    <col min="2" max="2" width="18.85546875" bestFit="1" customWidth="1"/>
    <col min="3" max="3" width="25.5703125" bestFit="1" customWidth="1"/>
    <col min="4" max="4" width="33" bestFit="1" customWidth="1"/>
    <col min="5" max="6" width="32.85546875" bestFit="1" customWidth="1"/>
    <col min="7" max="7" width="33.140625" bestFit="1" customWidth="1"/>
    <col min="8" max="8" width="31.140625" bestFit="1" customWidth="1"/>
    <col min="9" max="9" width="26.85546875" bestFit="1" customWidth="1"/>
    <col min="10" max="10" width="23.5703125" bestFit="1" customWidth="1"/>
    <col min="11" max="11" width="16.7109375" bestFit="1" customWidth="1"/>
    <col min="12" max="13" width="14" bestFit="1" customWidth="1"/>
    <col min="14" max="14" width="7.85546875" bestFit="1" customWidth="1"/>
    <col min="15" max="15" width="20.7109375" bestFit="1" customWidth="1"/>
    <col min="16" max="16" width="10.7109375" bestFit="1" customWidth="1"/>
    <col min="17" max="17" width="14.7109375" bestFit="1" customWidth="1"/>
  </cols>
  <sheetData>
    <row r="2" spans="2:10">
      <c r="B2" s="2" t="s">
        <v>0</v>
      </c>
    </row>
    <row r="4" spans="2:10">
      <c r="J4" s="3"/>
    </row>
    <row r="8" spans="2:10" ht="15.75" thickBot="1"/>
    <row r="9" spans="2:10" ht="15.75" thickBot="1">
      <c r="C9" s="137" t="s">
        <v>1</v>
      </c>
      <c r="D9" s="138"/>
      <c r="E9" s="138"/>
      <c r="F9" s="138"/>
      <c r="G9" s="138"/>
      <c r="H9" s="138"/>
      <c r="I9" s="138"/>
      <c r="J9" s="139"/>
    </row>
    <row r="10" spans="2:10" ht="15.75" thickBot="1">
      <c r="C10" s="7" t="s">
        <v>53</v>
      </c>
      <c r="D10" s="6" t="s">
        <v>57</v>
      </c>
      <c r="E10" s="6" t="s">
        <v>62</v>
      </c>
      <c r="F10" s="6" t="s">
        <v>6</v>
      </c>
      <c r="G10" s="6" t="s">
        <v>7</v>
      </c>
      <c r="H10" s="6" t="s">
        <v>9</v>
      </c>
      <c r="I10" s="6" t="s">
        <v>3</v>
      </c>
      <c r="J10" s="6" t="s">
        <v>8</v>
      </c>
    </row>
    <row r="11" spans="2:10">
      <c r="C11" s="9">
        <f>'Data Input'!K11</f>
        <v>0</v>
      </c>
      <c r="D11" s="26">
        <f>'Data Input'!M11</f>
        <v>0</v>
      </c>
      <c r="E11" s="27">
        <f>'Data Input'!L11</f>
        <v>0</v>
      </c>
      <c r="F11" s="1">
        <v>60</v>
      </c>
      <c r="G11" s="1">
        <v>60</v>
      </c>
      <c r="H11" s="4">
        <f>((D11*G11))/60</f>
        <v>0</v>
      </c>
      <c r="I11" s="4" t="e">
        <f>H11/E11</f>
        <v>#DIV/0!</v>
      </c>
      <c r="J11" s="5">
        <f>TIME(0,F11,(G11*E11))</f>
        <v>4.1666666666666664E-2</v>
      </c>
    </row>
    <row r="15" spans="2:10">
      <c r="B15" s="33"/>
      <c r="C15" s="33"/>
    </row>
    <row r="16" spans="2:10" ht="15.75" thickBot="1">
      <c r="B16" s="33"/>
      <c r="C16" s="33"/>
    </row>
    <row r="17" spans="2:17" ht="15.75" thickBot="1">
      <c r="B17" s="33"/>
      <c r="C17" s="33"/>
      <c r="D17" s="137" t="s">
        <v>11</v>
      </c>
      <c r="E17" s="138"/>
      <c r="F17" s="138"/>
      <c r="G17" s="138"/>
      <c r="H17" s="139"/>
    </row>
    <row r="18" spans="2:17" ht="15.75" thickBot="1">
      <c r="B18" s="33"/>
      <c r="C18" s="33"/>
      <c r="D18" s="48" t="s">
        <v>12</v>
      </c>
      <c r="E18" s="48" t="s">
        <v>6</v>
      </c>
      <c r="F18" s="48" t="s">
        <v>13</v>
      </c>
      <c r="G18" s="48" t="s">
        <v>14</v>
      </c>
      <c r="H18" s="48" t="s">
        <v>5</v>
      </c>
      <c r="I18" s="8"/>
    </row>
    <row r="19" spans="2:17">
      <c r="D19" s="9">
        <f>E11</f>
        <v>0</v>
      </c>
      <c r="E19" s="9">
        <v>5</v>
      </c>
      <c r="F19" s="9">
        <v>60</v>
      </c>
      <c r="G19" s="9">
        <f>(F19*D19)/60</f>
        <v>0</v>
      </c>
      <c r="H19" s="47">
        <f>TIME(0,E19,(F19*D19))</f>
        <v>3.472222222222222E-3</v>
      </c>
    </row>
    <row r="24" spans="2:17" ht="15.75" thickBot="1"/>
    <row r="25" spans="2:17" ht="15.75" thickBot="1">
      <c r="D25" s="137" t="s">
        <v>48</v>
      </c>
      <c r="E25" s="138"/>
      <c r="F25" s="138"/>
      <c r="G25" s="138"/>
      <c r="H25" s="138"/>
      <c r="I25" s="139"/>
    </row>
    <row r="26" spans="2:17" ht="15.75" thickBot="1">
      <c r="D26" s="144" t="s">
        <v>26</v>
      </c>
      <c r="E26" s="145"/>
      <c r="F26" s="145"/>
      <c r="G26" s="145"/>
      <c r="H26" s="145"/>
      <c r="I26" s="145"/>
    </row>
    <row r="27" spans="2:17">
      <c r="D27" s="6" t="s">
        <v>2</v>
      </c>
      <c r="E27" s="16" t="s">
        <v>56</v>
      </c>
      <c r="F27" s="15" t="s">
        <v>58</v>
      </c>
      <c r="G27" s="15" t="s">
        <v>15</v>
      </c>
      <c r="H27" s="15" t="s">
        <v>16</v>
      </c>
      <c r="I27" s="17" t="s">
        <v>17</v>
      </c>
    </row>
    <row r="28" spans="2:17">
      <c r="D28" s="1">
        <v>1</v>
      </c>
      <c r="E28" s="60">
        <v>1</v>
      </c>
      <c r="F28" s="26">
        <f>D11</f>
        <v>0</v>
      </c>
      <c r="G28" s="1">
        <f>'Data Input'!Q11</f>
        <v>0</v>
      </c>
      <c r="H28" s="1">
        <f>'Data Input'!P11</f>
        <v>0</v>
      </c>
      <c r="I28" s="19">
        <f>'Data Input'!R11</f>
        <v>0</v>
      </c>
    </row>
    <row r="29" spans="2:17">
      <c r="D29" s="140">
        <f>'Data Input'!M10</f>
        <v>23</v>
      </c>
      <c r="E29" s="141"/>
      <c r="F29" s="141"/>
      <c r="G29" s="141"/>
      <c r="H29" s="141"/>
      <c r="I29" s="141"/>
      <c r="K29" s="8"/>
      <c r="L29" s="8"/>
      <c r="M29" s="8"/>
      <c r="N29" s="8"/>
      <c r="O29" s="8"/>
      <c r="P29" s="8"/>
      <c r="Q29" s="8"/>
    </row>
    <row r="30" spans="2:17">
      <c r="D30" s="16" t="s">
        <v>4</v>
      </c>
      <c r="E30" s="82" t="s">
        <v>32</v>
      </c>
      <c r="F30" s="15" t="s">
        <v>63</v>
      </c>
      <c r="G30" s="15" t="s">
        <v>21</v>
      </c>
      <c r="H30" s="15" t="s">
        <v>22</v>
      </c>
      <c r="I30" s="20" t="s">
        <v>23</v>
      </c>
    </row>
    <row r="31" spans="2:17">
      <c r="D31" s="18">
        <v>20</v>
      </c>
      <c r="E31" s="83">
        <f>F31*E28</f>
        <v>30</v>
      </c>
      <c r="F31" s="1">
        <f>(G31+H31+I31)</f>
        <v>30</v>
      </c>
      <c r="G31" s="1">
        <v>10</v>
      </c>
      <c r="H31" s="1">
        <v>10</v>
      </c>
      <c r="I31" s="21">
        <v>10</v>
      </c>
    </row>
    <row r="32" spans="2:17">
      <c r="D32" s="142" t="s">
        <v>28</v>
      </c>
      <c r="E32" s="143"/>
      <c r="F32" s="143"/>
      <c r="G32" s="143"/>
      <c r="H32" s="143"/>
      <c r="I32" s="143"/>
    </row>
    <row r="33" spans="4:10">
      <c r="D33" s="15" t="s">
        <v>64</v>
      </c>
      <c r="E33" s="82" t="s">
        <v>18</v>
      </c>
      <c r="F33" s="15" t="s">
        <v>19</v>
      </c>
      <c r="G33" s="15" t="s">
        <v>20</v>
      </c>
      <c r="H33" s="15" t="s">
        <v>9</v>
      </c>
      <c r="I33" s="17" t="s">
        <v>3</v>
      </c>
    </row>
    <row r="34" spans="4:10" ht="15.75" thickBot="1">
      <c r="D34" s="1">
        <f>3600/F31</f>
        <v>120</v>
      </c>
      <c r="E34" s="84">
        <f>3600/G31</f>
        <v>360</v>
      </c>
      <c r="F34" s="22">
        <f>3600/H31</f>
        <v>360</v>
      </c>
      <c r="G34" s="23">
        <f>3600/I31</f>
        <v>360</v>
      </c>
      <c r="H34" s="23">
        <f>((E34+F34+G34)/3)</f>
        <v>360</v>
      </c>
      <c r="I34" s="24">
        <f>3600/E31</f>
        <v>120</v>
      </c>
    </row>
    <row r="35" spans="4:10" ht="15.75" thickBot="1">
      <c r="D35" s="85" t="s">
        <v>29</v>
      </c>
    </row>
    <row r="36" spans="4:10">
      <c r="D36" s="6" t="s">
        <v>5</v>
      </c>
    </row>
    <row r="37" spans="4:10" ht="15.75" thickBot="1">
      <c r="D37" s="25">
        <f>TIME(,(1/(I34/D28)*60)+D31,)</f>
        <v>1.3888888888888888E-2</v>
      </c>
    </row>
    <row r="38" spans="4:10">
      <c r="I38" s="8"/>
    </row>
    <row r="39" spans="4:10">
      <c r="I39" s="14"/>
    </row>
    <row r="42" spans="4:10" ht="15.75" thickBot="1"/>
    <row r="43" spans="4:10" ht="15.75" thickBot="1">
      <c r="D43" s="137" t="s">
        <v>30</v>
      </c>
      <c r="E43" s="138"/>
      <c r="F43" s="138"/>
      <c r="G43" s="138"/>
      <c r="H43" s="138"/>
      <c r="I43" s="138"/>
      <c r="J43" s="139"/>
    </row>
    <row r="44" spans="4:10">
      <c r="D44" s="6" t="s">
        <v>31</v>
      </c>
      <c r="E44" s="6" t="s">
        <v>74</v>
      </c>
      <c r="F44" s="6" t="s">
        <v>57</v>
      </c>
      <c r="G44" s="6" t="s">
        <v>4</v>
      </c>
      <c r="H44" s="6" t="s">
        <v>32</v>
      </c>
      <c r="I44" s="6" t="s">
        <v>3</v>
      </c>
      <c r="J44" s="6" t="s">
        <v>5</v>
      </c>
    </row>
    <row r="45" spans="4:10">
      <c r="D45" s="29" t="str">
        <f>'Data Input'!N10</f>
        <v>Yes</v>
      </c>
      <c r="E45" s="27">
        <f>E11</f>
        <v>0</v>
      </c>
      <c r="F45" s="26">
        <f>D11</f>
        <v>0</v>
      </c>
      <c r="G45" s="1">
        <v>30</v>
      </c>
      <c r="H45" s="1">
        <v>30</v>
      </c>
      <c r="I45" s="1">
        <f>3600/H45</f>
        <v>120</v>
      </c>
      <c r="J45" s="5">
        <f>TIME(,,H45*E45)</f>
        <v>0</v>
      </c>
    </row>
    <row r="49" spans="4:9" ht="15.75" thickBot="1"/>
    <row r="50" spans="4:9" ht="15.75" thickBot="1">
      <c r="D50" s="137" t="s">
        <v>76</v>
      </c>
      <c r="E50" s="138"/>
      <c r="F50" s="138"/>
      <c r="G50" s="138"/>
      <c r="H50" s="138"/>
      <c r="I50" s="139"/>
    </row>
    <row r="51" spans="4:9" ht="15.75" thickBot="1">
      <c r="D51" s="144" t="s">
        <v>26</v>
      </c>
      <c r="E51" s="145"/>
      <c r="F51" s="145"/>
      <c r="G51" s="145"/>
      <c r="H51" s="145"/>
      <c r="I51" s="145"/>
    </row>
    <row r="52" spans="4:9">
      <c r="D52" s="6" t="s">
        <v>2</v>
      </c>
      <c r="E52" s="16" t="s">
        <v>56</v>
      </c>
      <c r="F52" s="15" t="s">
        <v>58</v>
      </c>
      <c r="G52" s="15" t="s">
        <v>15</v>
      </c>
      <c r="H52" s="15" t="s">
        <v>16</v>
      </c>
      <c r="I52" s="17" t="s">
        <v>17</v>
      </c>
    </row>
    <row r="53" spans="4:9">
      <c r="D53" s="1">
        <f>C11</f>
        <v>0</v>
      </c>
      <c r="E53" s="60">
        <f>E11</f>
        <v>0</v>
      </c>
      <c r="F53" s="26">
        <f>D11</f>
        <v>0</v>
      </c>
      <c r="G53" s="1">
        <f>'Data Input'!Q11</f>
        <v>0</v>
      </c>
      <c r="H53" s="1">
        <f>'Data Input'!P11</f>
        <v>0</v>
      </c>
      <c r="I53" s="19">
        <f>'Data Input'!R11</f>
        <v>0</v>
      </c>
    </row>
    <row r="54" spans="4:9">
      <c r="D54" s="140" t="s">
        <v>27</v>
      </c>
      <c r="E54" s="141"/>
      <c r="F54" s="141"/>
      <c r="G54" s="141"/>
      <c r="H54" s="141"/>
      <c r="I54" s="141"/>
    </row>
    <row r="55" spans="4:9">
      <c r="D55" s="16" t="s">
        <v>4</v>
      </c>
      <c r="E55" s="82" t="s">
        <v>32</v>
      </c>
      <c r="F55" s="15" t="s">
        <v>63</v>
      </c>
      <c r="G55" s="15" t="s">
        <v>21</v>
      </c>
      <c r="H55" s="15" t="s">
        <v>22</v>
      </c>
      <c r="I55" s="20" t="s">
        <v>23</v>
      </c>
    </row>
    <row r="56" spans="4:9">
      <c r="D56" s="18">
        <v>15</v>
      </c>
      <c r="E56" s="83">
        <f>F56*E53</f>
        <v>0</v>
      </c>
      <c r="F56" s="1">
        <f>(G56+H56+I56)</f>
        <v>30</v>
      </c>
      <c r="G56" s="1">
        <v>10</v>
      </c>
      <c r="H56" s="1">
        <v>10</v>
      </c>
      <c r="I56" s="21">
        <v>10</v>
      </c>
    </row>
    <row r="57" spans="4:9">
      <c r="D57" s="142" t="s">
        <v>28</v>
      </c>
      <c r="E57" s="143"/>
      <c r="F57" s="143"/>
      <c r="G57" s="143"/>
      <c r="H57" s="143"/>
      <c r="I57" s="143"/>
    </row>
    <row r="58" spans="4:9">
      <c r="D58" s="15" t="s">
        <v>64</v>
      </c>
      <c r="E58" s="82" t="s">
        <v>18</v>
      </c>
      <c r="F58" s="15" t="s">
        <v>19</v>
      </c>
      <c r="G58" s="15" t="s">
        <v>20</v>
      </c>
      <c r="H58" s="15" t="s">
        <v>9</v>
      </c>
      <c r="I58" s="17" t="s">
        <v>3</v>
      </c>
    </row>
    <row r="59" spans="4:9" ht="15.75" thickBot="1">
      <c r="D59" s="1">
        <f>3600/F56</f>
        <v>120</v>
      </c>
      <c r="E59" s="84">
        <f>3600/G56</f>
        <v>360</v>
      </c>
      <c r="F59" s="22">
        <f>3600/H56</f>
        <v>360</v>
      </c>
      <c r="G59" s="23">
        <f>3600/I56</f>
        <v>360</v>
      </c>
      <c r="H59" s="23">
        <f>((E59+F59+G59)/3)</f>
        <v>360</v>
      </c>
      <c r="I59" s="24" t="e">
        <f>3600/E56</f>
        <v>#DIV/0!</v>
      </c>
    </row>
    <row r="60" spans="4:9" ht="15.75" thickBot="1">
      <c r="D60" s="85" t="s">
        <v>29</v>
      </c>
    </row>
    <row r="61" spans="4:9">
      <c r="D61" s="6" t="s">
        <v>5</v>
      </c>
    </row>
    <row r="62" spans="4:9" ht="15.75" thickBot="1">
      <c r="D62" s="25" t="e">
        <f>TIME(,(1/(I59/D53)*60)+D56,)</f>
        <v>#DIV/0!</v>
      </c>
    </row>
    <row r="67" spans="4:11" ht="15.75" thickBot="1"/>
    <row r="68" spans="4:11" ht="15.75" thickBot="1">
      <c r="D68" s="137" t="s">
        <v>24</v>
      </c>
      <c r="E68" s="138"/>
      <c r="F68" s="138"/>
      <c r="G68" s="138"/>
      <c r="H68" s="139"/>
    </row>
    <row r="69" spans="4:11" ht="15.75" thickBot="1">
      <c r="D69" s="7" t="s">
        <v>2</v>
      </c>
      <c r="E69" s="7" t="s">
        <v>6</v>
      </c>
      <c r="F69" s="7" t="s">
        <v>25</v>
      </c>
      <c r="G69" s="7" t="s">
        <v>3</v>
      </c>
      <c r="H69" s="7" t="s">
        <v>5</v>
      </c>
    </row>
    <row r="70" spans="4:11">
      <c r="D70" s="77">
        <f>C11</f>
        <v>0</v>
      </c>
      <c r="E70" s="9">
        <v>15</v>
      </c>
      <c r="F70" s="9">
        <v>60</v>
      </c>
      <c r="G70" s="9">
        <f>60/F70</f>
        <v>1</v>
      </c>
      <c r="H70" s="10">
        <f>TIME(((F70*D70)/60)/60,E70,)</f>
        <v>1.0416666666666666E-2</v>
      </c>
    </row>
    <row r="75" spans="4:11" ht="15.75" thickBot="1"/>
    <row r="76" spans="4:11" ht="15.75" thickBot="1">
      <c r="D76" s="137" t="s">
        <v>33</v>
      </c>
      <c r="E76" s="138"/>
      <c r="F76" s="138"/>
      <c r="G76" s="138"/>
      <c r="H76" s="138"/>
      <c r="I76" s="138"/>
      <c r="J76" s="138"/>
      <c r="K76" s="139"/>
    </row>
    <row r="77" spans="4:11">
      <c r="D77" s="6" t="s">
        <v>31</v>
      </c>
      <c r="E77" s="6" t="s">
        <v>2</v>
      </c>
      <c r="F77" s="6" t="s">
        <v>56</v>
      </c>
      <c r="G77" s="6" t="s">
        <v>57</v>
      </c>
      <c r="H77" s="6" t="s">
        <v>4</v>
      </c>
      <c r="I77" s="6" t="s">
        <v>32</v>
      </c>
      <c r="J77" s="6" t="s">
        <v>3</v>
      </c>
      <c r="K77" s="6" t="s">
        <v>5</v>
      </c>
    </row>
    <row r="78" spans="4:11">
      <c r="D78" s="29">
        <f>'Data Input'!N11</f>
        <v>0</v>
      </c>
      <c r="E78" s="103">
        <f>C11</f>
        <v>0</v>
      </c>
      <c r="F78" s="1">
        <f>E11</f>
        <v>0</v>
      </c>
      <c r="G78" s="26">
        <f>D11</f>
        <v>0</v>
      </c>
      <c r="H78" s="1">
        <v>30</v>
      </c>
      <c r="I78" s="1">
        <v>30</v>
      </c>
      <c r="J78" s="1">
        <f>3600/I78</f>
        <v>120</v>
      </c>
      <c r="K78" s="5">
        <f>TIME(,,I78*E78)</f>
        <v>0</v>
      </c>
    </row>
  </sheetData>
  <sheetProtection password="CECA" sheet="1" objects="1" scenarios="1"/>
  <mergeCells count="13">
    <mergeCell ref="D32:I32"/>
    <mergeCell ref="C9:J9"/>
    <mergeCell ref="D17:H17"/>
    <mergeCell ref="D25:I25"/>
    <mergeCell ref="D26:I26"/>
    <mergeCell ref="D29:I29"/>
    <mergeCell ref="D76:K76"/>
    <mergeCell ref="D43:J43"/>
    <mergeCell ref="D50:I50"/>
    <mergeCell ref="D51:I51"/>
    <mergeCell ref="D54:I54"/>
    <mergeCell ref="D57:I57"/>
    <mergeCell ref="D68:H6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2:Q78"/>
  <sheetViews>
    <sheetView topLeftCell="A31" zoomScale="70" zoomScaleNormal="70" workbookViewId="0">
      <selection activeCell="I28" sqref="I28"/>
    </sheetView>
  </sheetViews>
  <sheetFormatPr defaultRowHeight="15"/>
  <cols>
    <col min="2" max="2" width="18.85546875" bestFit="1" customWidth="1"/>
    <col min="3" max="3" width="25.5703125" bestFit="1" customWidth="1"/>
    <col min="4" max="4" width="33" bestFit="1" customWidth="1"/>
    <col min="5" max="6" width="32.85546875" bestFit="1" customWidth="1"/>
    <col min="7" max="7" width="33.140625" bestFit="1" customWidth="1"/>
    <col min="8" max="8" width="31.140625" bestFit="1" customWidth="1"/>
    <col min="9" max="9" width="26.85546875" bestFit="1" customWidth="1"/>
    <col min="10" max="10" width="23.5703125" bestFit="1" customWidth="1"/>
    <col min="11" max="11" width="16.7109375" bestFit="1" customWidth="1"/>
    <col min="12" max="13" width="14" bestFit="1" customWidth="1"/>
    <col min="14" max="14" width="7.85546875" bestFit="1" customWidth="1"/>
    <col min="15" max="15" width="20.7109375" bestFit="1" customWidth="1"/>
    <col min="16" max="16" width="10.7109375" bestFit="1" customWidth="1"/>
    <col min="17" max="17" width="14.7109375" bestFit="1" customWidth="1"/>
  </cols>
  <sheetData>
    <row r="2" spans="2:11">
      <c r="B2" s="2" t="s">
        <v>0</v>
      </c>
    </row>
    <row r="4" spans="2:11">
      <c r="J4" s="3"/>
    </row>
    <row r="8" spans="2:11" ht="15.75" thickBot="1"/>
    <row r="9" spans="2:11" ht="15.75" thickBot="1">
      <c r="C9" s="137" t="s">
        <v>1</v>
      </c>
      <c r="D9" s="138"/>
      <c r="E9" s="138"/>
      <c r="F9" s="138"/>
      <c r="G9" s="138"/>
      <c r="H9" s="138"/>
      <c r="I9" s="138"/>
      <c r="J9" s="138"/>
      <c r="K9" s="139"/>
    </row>
    <row r="10" spans="2:11" ht="15.75" thickBot="1">
      <c r="C10" s="7" t="s">
        <v>53</v>
      </c>
      <c r="D10" s="6" t="s">
        <v>57</v>
      </c>
      <c r="E10" s="6" t="s">
        <v>62</v>
      </c>
      <c r="F10" s="6" t="s">
        <v>6</v>
      </c>
      <c r="G10" s="6" t="s">
        <v>7</v>
      </c>
      <c r="H10" s="6" t="s">
        <v>9</v>
      </c>
      <c r="I10" s="6" t="s">
        <v>3</v>
      </c>
      <c r="J10" s="6" t="s">
        <v>8</v>
      </c>
      <c r="K10" s="48" t="s">
        <v>31</v>
      </c>
    </row>
    <row r="11" spans="2:11">
      <c r="C11" s="9">
        <f>'Data Input'!B12</f>
        <v>0</v>
      </c>
      <c r="D11" s="26">
        <f>'Data Input'!D12</f>
        <v>0</v>
      </c>
      <c r="E11" s="27">
        <f>'Data Input'!C12</f>
        <v>0</v>
      </c>
      <c r="F11" s="1">
        <v>60</v>
      </c>
      <c r="G11" s="1">
        <v>60</v>
      </c>
      <c r="H11" s="4">
        <f>((D11*G11))/60</f>
        <v>0</v>
      </c>
      <c r="I11" s="4" t="e">
        <f>H11/E11</f>
        <v>#DIV/0!</v>
      </c>
      <c r="J11" s="5">
        <f>TIME(0,F11,(G11*E11))</f>
        <v>4.1666666666666664E-2</v>
      </c>
      <c r="K11" s="76">
        <f>'Data Input'!E12</f>
        <v>0</v>
      </c>
    </row>
    <row r="15" spans="2:11">
      <c r="B15" s="33"/>
      <c r="C15" s="33"/>
    </row>
    <row r="16" spans="2:11" ht="15.75" thickBot="1">
      <c r="B16" s="33"/>
      <c r="C16" s="33"/>
    </row>
    <row r="17" spans="2:17" ht="15.75" thickBot="1">
      <c r="B17" s="33"/>
      <c r="C17" s="33"/>
      <c r="D17" s="137" t="s">
        <v>11</v>
      </c>
      <c r="E17" s="138"/>
      <c r="F17" s="138"/>
      <c r="G17" s="138"/>
      <c r="H17" s="139"/>
    </row>
    <row r="18" spans="2:17" ht="15.75" thickBot="1">
      <c r="B18" s="33"/>
      <c r="C18" s="33"/>
      <c r="D18" s="48" t="s">
        <v>12</v>
      </c>
      <c r="E18" s="48" t="s">
        <v>6</v>
      </c>
      <c r="F18" s="48" t="s">
        <v>13</v>
      </c>
      <c r="G18" s="48" t="s">
        <v>14</v>
      </c>
      <c r="H18" s="48" t="s">
        <v>5</v>
      </c>
      <c r="I18" s="8"/>
    </row>
    <row r="19" spans="2:17">
      <c r="D19" s="9">
        <f>E11</f>
        <v>0</v>
      </c>
      <c r="E19" s="9">
        <v>5</v>
      </c>
      <c r="F19" s="9">
        <v>60</v>
      </c>
      <c r="G19" s="9">
        <f>(F19*D19)/60</f>
        <v>0</v>
      </c>
      <c r="H19" s="47">
        <f>TIME(0,E19,(F19*D19))</f>
        <v>3.472222222222222E-3</v>
      </c>
    </row>
    <row r="24" spans="2:17" ht="15.75" thickBot="1"/>
    <row r="25" spans="2:17" ht="15.75" thickBot="1">
      <c r="D25" s="137" t="s">
        <v>48</v>
      </c>
      <c r="E25" s="138"/>
      <c r="F25" s="138"/>
      <c r="G25" s="138"/>
      <c r="H25" s="138"/>
      <c r="I25" s="139"/>
    </row>
    <row r="26" spans="2:17" ht="15.75" thickBot="1">
      <c r="D26" s="144" t="s">
        <v>26</v>
      </c>
      <c r="E26" s="145"/>
      <c r="F26" s="145"/>
      <c r="G26" s="145"/>
      <c r="H26" s="145"/>
      <c r="I26" s="145"/>
    </row>
    <row r="27" spans="2:17">
      <c r="D27" s="6" t="s">
        <v>2</v>
      </c>
      <c r="E27" s="16" t="s">
        <v>56</v>
      </c>
      <c r="F27" s="15" t="s">
        <v>58</v>
      </c>
      <c r="G27" s="15" t="s">
        <v>15</v>
      </c>
      <c r="H27" s="15" t="s">
        <v>16</v>
      </c>
      <c r="I27" s="17" t="s">
        <v>17</v>
      </c>
    </row>
    <row r="28" spans="2:17">
      <c r="D28" s="1">
        <v>1</v>
      </c>
      <c r="E28" s="86">
        <v>1</v>
      </c>
      <c r="F28" s="26">
        <f>D11</f>
        <v>0</v>
      </c>
      <c r="G28" s="1">
        <f>'Data Input'!H12</f>
        <v>0</v>
      </c>
      <c r="H28" s="1">
        <f>'Data Input'!G12</f>
        <v>0</v>
      </c>
      <c r="I28" s="19">
        <f>'Data Input'!I12</f>
        <v>0</v>
      </c>
    </row>
    <row r="29" spans="2:17">
      <c r="D29" s="140" t="s">
        <v>27</v>
      </c>
      <c r="E29" s="141"/>
      <c r="F29" s="141"/>
      <c r="G29" s="141"/>
      <c r="H29" s="141"/>
      <c r="I29" s="141"/>
      <c r="K29" s="8"/>
      <c r="L29" s="8"/>
      <c r="M29" s="8"/>
      <c r="N29" s="8"/>
      <c r="O29" s="8"/>
      <c r="P29" s="8"/>
      <c r="Q29" s="8"/>
    </row>
    <row r="30" spans="2:17">
      <c r="D30" s="16" t="s">
        <v>4</v>
      </c>
      <c r="E30" s="82" t="s">
        <v>32</v>
      </c>
      <c r="F30" s="15" t="s">
        <v>63</v>
      </c>
      <c r="G30" s="15" t="s">
        <v>21</v>
      </c>
      <c r="H30" s="15" t="s">
        <v>22</v>
      </c>
      <c r="I30" s="20" t="s">
        <v>23</v>
      </c>
    </row>
    <row r="31" spans="2:17">
      <c r="D31" s="18">
        <v>15</v>
      </c>
      <c r="E31" s="83">
        <f>F31*E28</f>
        <v>30</v>
      </c>
      <c r="F31" s="1">
        <f>(G31+H31+I31)</f>
        <v>30</v>
      </c>
      <c r="G31" s="1">
        <v>10</v>
      </c>
      <c r="H31" s="1">
        <v>10</v>
      </c>
      <c r="I31" s="21">
        <v>10</v>
      </c>
    </row>
    <row r="32" spans="2:17">
      <c r="D32" s="142" t="s">
        <v>28</v>
      </c>
      <c r="E32" s="143"/>
      <c r="F32" s="143"/>
      <c r="G32" s="143"/>
      <c r="H32" s="143"/>
      <c r="I32" s="143"/>
    </row>
    <row r="33" spans="4:10">
      <c r="D33" s="15" t="s">
        <v>64</v>
      </c>
      <c r="E33" s="82" t="s">
        <v>18</v>
      </c>
      <c r="F33" s="15" t="s">
        <v>19</v>
      </c>
      <c r="G33" s="15" t="s">
        <v>20</v>
      </c>
      <c r="H33" s="15" t="s">
        <v>9</v>
      </c>
      <c r="I33" s="17" t="s">
        <v>3</v>
      </c>
    </row>
    <row r="34" spans="4:10" ht="15.75" thickBot="1">
      <c r="D34" s="1">
        <f>3600/F31</f>
        <v>120</v>
      </c>
      <c r="E34" s="84">
        <f>3600/G31</f>
        <v>360</v>
      </c>
      <c r="F34" s="22">
        <f>3600/H31</f>
        <v>360</v>
      </c>
      <c r="G34" s="23">
        <f>3600/I31</f>
        <v>360</v>
      </c>
      <c r="H34" s="23">
        <f>((E34+F34+G34)/3)</f>
        <v>360</v>
      </c>
      <c r="I34" s="24">
        <f>3600/E31</f>
        <v>120</v>
      </c>
      <c r="J34" s="8"/>
    </row>
    <row r="35" spans="4:10" ht="15.75" thickBot="1">
      <c r="D35" s="85" t="s">
        <v>29</v>
      </c>
    </row>
    <row r="36" spans="4:10">
      <c r="D36" s="6" t="s">
        <v>5</v>
      </c>
    </row>
    <row r="37" spans="4:10" ht="15.75" thickBot="1">
      <c r="D37" s="25">
        <f>TIME(,(1/(I34/D28)*60)+D31,)</f>
        <v>1.0416666666666666E-2</v>
      </c>
    </row>
    <row r="38" spans="4:10">
      <c r="I38" s="8"/>
    </row>
    <row r="39" spans="4:10">
      <c r="I39" s="14"/>
    </row>
    <row r="42" spans="4:10" ht="15.75" thickBot="1"/>
    <row r="43" spans="4:10" ht="15.75" thickBot="1">
      <c r="D43" s="137" t="s">
        <v>30</v>
      </c>
      <c r="E43" s="138"/>
      <c r="F43" s="138"/>
      <c r="G43" s="138"/>
      <c r="H43" s="138"/>
      <c r="I43" s="138"/>
      <c r="J43" s="139"/>
    </row>
    <row r="44" spans="4:10">
      <c r="D44" s="6" t="s">
        <v>31</v>
      </c>
      <c r="E44" s="6" t="s">
        <v>74</v>
      </c>
      <c r="F44" s="6" t="s">
        <v>57</v>
      </c>
      <c r="G44" s="6" t="s">
        <v>4</v>
      </c>
      <c r="H44" s="6" t="s">
        <v>32</v>
      </c>
      <c r="I44" s="6" t="s">
        <v>3</v>
      </c>
      <c r="J44" s="6" t="s">
        <v>5</v>
      </c>
    </row>
    <row r="45" spans="4:10">
      <c r="D45" s="29">
        <f>K11</f>
        <v>0</v>
      </c>
      <c r="E45" s="27">
        <f>C11</f>
        <v>0</v>
      </c>
      <c r="F45" s="26">
        <f>D11</f>
        <v>0</v>
      </c>
      <c r="G45" s="1">
        <v>30</v>
      </c>
      <c r="H45" s="1">
        <v>30</v>
      </c>
      <c r="I45" s="1">
        <f>3600/H45</f>
        <v>120</v>
      </c>
      <c r="J45" s="5">
        <f>TIME(,,H45*E45)</f>
        <v>0</v>
      </c>
    </row>
    <row r="49" spans="4:9" ht="15.75" thickBot="1"/>
    <row r="50" spans="4:9" ht="15.75" thickBot="1">
      <c r="D50" s="137" t="s">
        <v>76</v>
      </c>
      <c r="E50" s="138"/>
      <c r="F50" s="138"/>
      <c r="G50" s="138"/>
      <c r="H50" s="138"/>
      <c r="I50" s="139"/>
    </row>
    <row r="51" spans="4:9" ht="15.75" thickBot="1">
      <c r="D51" s="144" t="s">
        <v>26</v>
      </c>
      <c r="E51" s="145"/>
      <c r="F51" s="145"/>
      <c r="G51" s="145"/>
      <c r="H51" s="145"/>
      <c r="I51" s="145"/>
    </row>
    <row r="52" spans="4:9">
      <c r="D52" s="6" t="s">
        <v>2</v>
      </c>
      <c r="E52" s="16" t="s">
        <v>56</v>
      </c>
      <c r="F52" s="15" t="s">
        <v>58</v>
      </c>
      <c r="G52" s="15" t="s">
        <v>15</v>
      </c>
      <c r="H52" s="15" t="s">
        <v>16</v>
      </c>
      <c r="I52" s="17" t="s">
        <v>17</v>
      </c>
    </row>
    <row r="53" spans="4:9">
      <c r="D53" s="1">
        <f>C11</f>
        <v>0</v>
      </c>
      <c r="E53" s="86">
        <f>E11</f>
        <v>0</v>
      </c>
      <c r="F53" s="26">
        <f>D11</f>
        <v>0</v>
      </c>
      <c r="G53" s="1">
        <f>'Data Input'!H12</f>
        <v>0</v>
      </c>
      <c r="H53" s="1">
        <f>'Data Input'!G12</f>
        <v>0</v>
      </c>
      <c r="I53" s="19">
        <f>'Data Input'!I12</f>
        <v>0</v>
      </c>
    </row>
    <row r="54" spans="4:9">
      <c r="D54" s="140" t="s">
        <v>27</v>
      </c>
      <c r="E54" s="141"/>
      <c r="F54" s="141"/>
      <c r="G54" s="141"/>
      <c r="H54" s="141"/>
      <c r="I54" s="141"/>
    </row>
    <row r="55" spans="4:9">
      <c r="D55" s="16" t="s">
        <v>4</v>
      </c>
      <c r="E55" s="82" t="s">
        <v>32</v>
      </c>
      <c r="F55" s="15" t="s">
        <v>63</v>
      </c>
      <c r="G55" s="15" t="s">
        <v>21</v>
      </c>
      <c r="H55" s="15" t="s">
        <v>22</v>
      </c>
      <c r="I55" s="20" t="s">
        <v>23</v>
      </c>
    </row>
    <row r="56" spans="4:9">
      <c r="D56" s="18">
        <v>15</v>
      </c>
      <c r="E56" s="83">
        <f>F56*E53</f>
        <v>0</v>
      </c>
      <c r="F56" s="1">
        <f>(G56+H56+I56)</f>
        <v>30</v>
      </c>
      <c r="G56" s="1">
        <v>10</v>
      </c>
      <c r="H56" s="1">
        <v>10</v>
      </c>
      <c r="I56" s="21">
        <v>10</v>
      </c>
    </row>
    <row r="57" spans="4:9">
      <c r="D57" s="142" t="s">
        <v>28</v>
      </c>
      <c r="E57" s="143"/>
      <c r="F57" s="143"/>
      <c r="G57" s="143"/>
      <c r="H57" s="143"/>
      <c r="I57" s="143"/>
    </row>
    <row r="58" spans="4:9">
      <c r="D58" s="15" t="s">
        <v>64</v>
      </c>
      <c r="E58" s="82" t="s">
        <v>18</v>
      </c>
      <c r="F58" s="15" t="s">
        <v>19</v>
      </c>
      <c r="G58" s="15" t="s">
        <v>20</v>
      </c>
      <c r="H58" s="15" t="s">
        <v>9</v>
      </c>
      <c r="I58" s="17" t="s">
        <v>3</v>
      </c>
    </row>
    <row r="59" spans="4:9" ht="15.75" thickBot="1">
      <c r="D59" s="1">
        <f>3600/F56</f>
        <v>120</v>
      </c>
      <c r="E59" s="84">
        <f>3600/G56</f>
        <v>360</v>
      </c>
      <c r="F59" s="22">
        <f>3600/H56</f>
        <v>360</v>
      </c>
      <c r="G59" s="23">
        <f>3600/I56</f>
        <v>360</v>
      </c>
      <c r="H59" s="23">
        <f>((E59+F59+G59)/3)</f>
        <v>360</v>
      </c>
      <c r="I59" s="24" t="e">
        <f>3600/E56</f>
        <v>#DIV/0!</v>
      </c>
    </row>
    <row r="60" spans="4:9" ht="15.75" thickBot="1">
      <c r="D60" s="85" t="s">
        <v>29</v>
      </c>
    </row>
    <row r="61" spans="4:9">
      <c r="D61" s="6" t="s">
        <v>5</v>
      </c>
    </row>
    <row r="62" spans="4:9" ht="15.75" thickBot="1">
      <c r="D62" s="25" t="e">
        <f>TIME(,(1/(I59/D53)*60)+D56,)</f>
        <v>#DIV/0!</v>
      </c>
    </row>
    <row r="67" spans="4:11" ht="15.75" thickBot="1"/>
    <row r="68" spans="4:11" ht="15.75" thickBot="1">
      <c r="D68" s="137" t="s">
        <v>24</v>
      </c>
      <c r="E68" s="138"/>
      <c r="F68" s="138"/>
      <c r="G68" s="138"/>
      <c r="H68" s="139"/>
    </row>
    <row r="69" spans="4:11" ht="15.75" thickBot="1">
      <c r="D69" s="7" t="s">
        <v>2</v>
      </c>
      <c r="E69" s="7" t="s">
        <v>6</v>
      </c>
      <c r="F69" s="7" t="s">
        <v>25</v>
      </c>
      <c r="G69" s="7" t="s">
        <v>3</v>
      </c>
      <c r="H69" s="7" t="s">
        <v>5</v>
      </c>
    </row>
    <row r="70" spans="4:11">
      <c r="D70" s="77">
        <f>E11</f>
        <v>0</v>
      </c>
      <c r="E70" s="9">
        <v>15</v>
      </c>
      <c r="F70" s="9">
        <v>60</v>
      </c>
      <c r="G70" s="9">
        <f>60/F70</f>
        <v>1</v>
      </c>
      <c r="H70" s="102">
        <f>TIME(((F70*D70)/60)/60,E70,)</f>
        <v>1.0416666666666666E-2</v>
      </c>
    </row>
    <row r="75" spans="4:11" ht="15.75" thickBot="1"/>
    <row r="76" spans="4:11" ht="15.75" thickBot="1">
      <c r="D76" s="57" t="s">
        <v>33</v>
      </c>
      <c r="E76" s="58"/>
      <c r="F76" s="58"/>
      <c r="G76" s="58"/>
      <c r="H76" s="58"/>
      <c r="I76" s="58"/>
      <c r="J76" s="59"/>
    </row>
    <row r="77" spans="4:11">
      <c r="D77" s="6" t="s">
        <v>31</v>
      </c>
      <c r="E77" s="6" t="s">
        <v>2</v>
      </c>
      <c r="F77" s="61" t="s">
        <v>56</v>
      </c>
      <c r="G77" s="6" t="s">
        <v>57</v>
      </c>
      <c r="H77" s="6" t="s">
        <v>4</v>
      </c>
      <c r="I77" s="6" t="s">
        <v>32</v>
      </c>
      <c r="J77" s="6" t="s">
        <v>75</v>
      </c>
      <c r="K77" s="6" t="s">
        <v>5</v>
      </c>
    </row>
    <row r="78" spans="4:11">
      <c r="D78" s="29">
        <f>K11</f>
        <v>0</v>
      </c>
      <c r="E78" s="103">
        <f>C11</f>
        <v>0</v>
      </c>
      <c r="F78" s="27">
        <f>E11</f>
        <v>0</v>
      </c>
      <c r="G78" s="26">
        <f>D11</f>
        <v>0</v>
      </c>
      <c r="H78" s="1">
        <v>30</v>
      </c>
      <c r="I78" s="1">
        <v>30</v>
      </c>
      <c r="J78" s="1">
        <f>3600/I78</f>
        <v>120</v>
      </c>
      <c r="K78" s="5">
        <f>TIME(,,I78*F78)</f>
        <v>0</v>
      </c>
    </row>
  </sheetData>
  <sheetProtection password="CECA" sheet="1" objects="1" scenarios="1"/>
  <mergeCells count="12">
    <mergeCell ref="D68:H68"/>
    <mergeCell ref="C9:K9"/>
    <mergeCell ref="D17:H17"/>
    <mergeCell ref="D25:I25"/>
    <mergeCell ref="D26:I26"/>
    <mergeCell ref="D29:I29"/>
    <mergeCell ref="D32:I32"/>
    <mergeCell ref="D43:J43"/>
    <mergeCell ref="D50:I50"/>
    <mergeCell ref="D51:I51"/>
    <mergeCell ref="D54:I54"/>
    <mergeCell ref="D57:I5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2:Q78"/>
  <sheetViews>
    <sheetView topLeftCell="A4" zoomScale="70" zoomScaleNormal="70" workbookViewId="0">
      <selection activeCell="D54" sqref="D54:I54"/>
    </sheetView>
  </sheetViews>
  <sheetFormatPr defaultRowHeight="15"/>
  <cols>
    <col min="2" max="2" width="18.85546875" bestFit="1" customWidth="1"/>
    <col min="3" max="3" width="25.5703125" bestFit="1" customWidth="1"/>
    <col min="4" max="4" width="33" bestFit="1" customWidth="1"/>
    <col min="5" max="6" width="32.85546875" bestFit="1" customWidth="1"/>
    <col min="7" max="7" width="33.140625" bestFit="1" customWidth="1"/>
    <col min="8" max="8" width="31.140625" bestFit="1" customWidth="1"/>
    <col min="9" max="9" width="26.85546875" bestFit="1" customWidth="1"/>
    <col min="10" max="10" width="23.5703125" bestFit="1" customWidth="1"/>
    <col min="11" max="11" width="16.7109375" bestFit="1" customWidth="1"/>
    <col min="12" max="13" width="14" bestFit="1" customWidth="1"/>
    <col min="14" max="14" width="7.85546875" bestFit="1" customWidth="1"/>
    <col min="15" max="15" width="20.7109375" bestFit="1" customWidth="1"/>
    <col min="16" max="16" width="10.7109375" bestFit="1" customWidth="1"/>
    <col min="17" max="17" width="14.7109375" bestFit="1" customWidth="1"/>
  </cols>
  <sheetData>
    <row r="2" spans="2:10">
      <c r="B2" s="2" t="s">
        <v>0</v>
      </c>
    </row>
    <row r="4" spans="2:10">
      <c r="J4" s="3"/>
    </row>
    <row r="8" spans="2:10" ht="15.75" thickBot="1"/>
    <row r="9" spans="2:10" ht="15.75" thickBot="1">
      <c r="C9" s="137" t="s">
        <v>1</v>
      </c>
      <c r="D9" s="138"/>
      <c r="E9" s="138"/>
      <c r="F9" s="138"/>
      <c r="G9" s="138"/>
      <c r="H9" s="138"/>
      <c r="I9" s="138"/>
      <c r="J9" s="139"/>
    </row>
    <row r="10" spans="2:10" ht="15.75" thickBot="1">
      <c r="C10" s="7" t="s">
        <v>53</v>
      </c>
      <c r="D10" s="6" t="s">
        <v>57</v>
      </c>
      <c r="E10" s="6" t="s">
        <v>62</v>
      </c>
      <c r="F10" s="6" t="s">
        <v>6</v>
      </c>
      <c r="G10" s="6" t="s">
        <v>7</v>
      </c>
      <c r="H10" s="6" t="s">
        <v>9</v>
      </c>
      <c r="I10" s="6" t="s">
        <v>3</v>
      </c>
      <c r="J10" s="6" t="s">
        <v>8</v>
      </c>
    </row>
    <row r="11" spans="2:10">
      <c r="C11" s="9">
        <f>'Data Input'!K12</f>
        <v>0</v>
      </c>
      <c r="D11" s="26">
        <f>'Data Input'!M12</f>
        <v>0</v>
      </c>
      <c r="E11" s="27">
        <f>'Data Input'!L12</f>
        <v>0</v>
      </c>
      <c r="F11" s="1">
        <v>60</v>
      </c>
      <c r="G11" s="1">
        <v>60</v>
      </c>
      <c r="H11" s="4">
        <f>((D11*G11))/60</f>
        <v>0</v>
      </c>
      <c r="I11" s="4" t="e">
        <f>H11/E11</f>
        <v>#DIV/0!</v>
      </c>
      <c r="J11" s="5">
        <f>TIME(0,F11,(G11*E11))</f>
        <v>4.1666666666666664E-2</v>
      </c>
    </row>
    <row r="15" spans="2:10">
      <c r="B15" s="33"/>
      <c r="C15" s="33"/>
    </row>
    <row r="16" spans="2:10" ht="15.75" thickBot="1">
      <c r="B16" s="33"/>
      <c r="C16" s="33"/>
    </row>
    <row r="17" spans="2:17" ht="15.75" thickBot="1">
      <c r="B17" s="33"/>
      <c r="C17" s="33"/>
      <c r="D17" s="137" t="s">
        <v>11</v>
      </c>
      <c r="E17" s="138"/>
      <c r="F17" s="138"/>
      <c r="G17" s="138"/>
      <c r="H17" s="139"/>
    </row>
    <row r="18" spans="2:17" ht="15.75" thickBot="1">
      <c r="B18" s="33"/>
      <c r="C18" s="33"/>
      <c r="D18" s="48" t="s">
        <v>12</v>
      </c>
      <c r="E18" s="48" t="s">
        <v>6</v>
      </c>
      <c r="F18" s="48" t="s">
        <v>13</v>
      </c>
      <c r="G18" s="48" t="s">
        <v>14</v>
      </c>
      <c r="H18" s="48" t="s">
        <v>5</v>
      </c>
      <c r="I18" s="8"/>
    </row>
    <row r="19" spans="2:17">
      <c r="D19" s="9">
        <f>E11</f>
        <v>0</v>
      </c>
      <c r="E19" s="9">
        <v>5</v>
      </c>
      <c r="F19" s="9">
        <v>60</v>
      </c>
      <c r="G19" s="9">
        <f>(F19*D19)/60</f>
        <v>0</v>
      </c>
      <c r="H19" s="47">
        <f>TIME(0,E19,(F19*D19))</f>
        <v>3.472222222222222E-3</v>
      </c>
    </row>
    <row r="24" spans="2:17" ht="15.75" thickBot="1"/>
    <row r="25" spans="2:17" ht="15.75" thickBot="1">
      <c r="D25" s="137" t="s">
        <v>48</v>
      </c>
      <c r="E25" s="138"/>
      <c r="F25" s="138"/>
      <c r="G25" s="138"/>
      <c r="H25" s="138"/>
      <c r="I25" s="139"/>
    </row>
    <row r="26" spans="2:17" ht="15.75" thickBot="1">
      <c r="D26" s="144" t="s">
        <v>26</v>
      </c>
      <c r="E26" s="145"/>
      <c r="F26" s="145"/>
      <c r="G26" s="145"/>
      <c r="H26" s="145"/>
      <c r="I26" s="145"/>
    </row>
    <row r="27" spans="2:17">
      <c r="D27" s="6" t="s">
        <v>2</v>
      </c>
      <c r="E27" s="16" t="s">
        <v>56</v>
      </c>
      <c r="F27" s="15" t="s">
        <v>58</v>
      </c>
      <c r="G27" s="15" t="s">
        <v>15</v>
      </c>
      <c r="H27" s="15" t="s">
        <v>16</v>
      </c>
      <c r="I27" s="17" t="s">
        <v>17</v>
      </c>
    </row>
    <row r="28" spans="2:17">
      <c r="D28" s="1">
        <v>1</v>
      </c>
      <c r="E28" s="60">
        <v>1</v>
      </c>
      <c r="F28" s="26">
        <f>D11</f>
        <v>0</v>
      </c>
      <c r="G28" s="1">
        <f>'Data Input'!Q12</f>
        <v>0</v>
      </c>
      <c r="H28" s="1">
        <f>'Data Input'!P12</f>
        <v>0</v>
      </c>
      <c r="I28" s="19">
        <f>'Data Input'!R12</f>
        <v>0</v>
      </c>
    </row>
    <row r="29" spans="2:17">
      <c r="D29" s="140">
        <f>'Data Input'!M10</f>
        <v>23</v>
      </c>
      <c r="E29" s="141"/>
      <c r="F29" s="141"/>
      <c r="G29" s="141"/>
      <c r="H29" s="141"/>
      <c r="I29" s="141"/>
      <c r="K29" s="8"/>
      <c r="L29" s="8"/>
      <c r="M29" s="8"/>
      <c r="N29" s="8"/>
      <c r="O29" s="8"/>
      <c r="P29" s="8"/>
      <c r="Q29" s="8"/>
    </row>
    <row r="30" spans="2:17">
      <c r="D30" s="16" t="s">
        <v>4</v>
      </c>
      <c r="E30" s="82" t="s">
        <v>32</v>
      </c>
      <c r="F30" s="15" t="s">
        <v>63</v>
      </c>
      <c r="G30" s="15" t="s">
        <v>21</v>
      </c>
      <c r="H30" s="15" t="s">
        <v>22</v>
      </c>
      <c r="I30" s="20" t="s">
        <v>23</v>
      </c>
    </row>
    <row r="31" spans="2:17">
      <c r="D31" s="18">
        <v>20</v>
      </c>
      <c r="E31" s="83">
        <f>F31*E28</f>
        <v>30</v>
      </c>
      <c r="F31" s="1">
        <f>(G31+H31+I31)</f>
        <v>30</v>
      </c>
      <c r="G31" s="1">
        <v>10</v>
      </c>
      <c r="H31" s="1">
        <v>10</v>
      </c>
      <c r="I31" s="21">
        <v>10</v>
      </c>
    </row>
    <row r="32" spans="2:17">
      <c r="D32" s="142" t="s">
        <v>28</v>
      </c>
      <c r="E32" s="143"/>
      <c r="F32" s="143"/>
      <c r="G32" s="143"/>
      <c r="H32" s="143"/>
      <c r="I32" s="143"/>
    </row>
    <row r="33" spans="4:10">
      <c r="D33" s="15" t="s">
        <v>64</v>
      </c>
      <c r="E33" s="82" t="s">
        <v>18</v>
      </c>
      <c r="F33" s="15" t="s">
        <v>19</v>
      </c>
      <c r="G33" s="15" t="s">
        <v>20</v>
      </c>
      <c r="H33" s="15" t="s">
        <v>9</v>
      </c>
      <c r="I33" s="17" t="s">
        <v>3</v>
      </c>
    </row>
    <row r="34" spans="4:10" ht="15.75" thickBot="1">
      <c r="D34" s="1">
        <f>3600/F31</f>
        <v>120</v>
      </c>
      <c r="E34" s="84">
        <f>3600/G31</f>
        <v>360</v>
      </c>
      <c r="F34" s="22">
        <f>3600/H31</f>
        <v>360</v>
      </c>
      <c r="G34" s="23">
        <f>3600/I31</f>
        <v>360</v>
      </c>
      <c r="H34" s="23">
        <f>((E34+F34+G34)/3)</f>
        <v>360</v>
      </c>
      <c r="I34" s="24">
        <f>3600/E31</f>
        <v>120</v>
      </c>
    </row>
    <row r="35" spans="4:10" ht="15.75" thickBot="1">
      <c r="D35" s="85" t="s">
        <v>29</v>
      </c>
    </row>
    <row r="36" spans="4:10">
      <c r="D36" s="6" t="s">
        <v>5</v>
      </c>
    </row>
    <row r="37" spans="4:10" ht="15.75" thickBot="1">
      <c r="D37" s="25">
        <f>TIME(,(1/(I34/D28)*60)+D31,)</f>
        <v>1.3888888888888888E-2</v>
      </c>
    </row>
    <row r="38" spans="4:10">
      <c r="I38" s="8"/>
    </row>
    <row r="39" spans="4:10">
      <c r="I39" s="14"/>
    </row>
    <row r="42" spans="4:10" ht="15.75" thickBot="1"/>
    <row r="43" spans="4:10" ht="15.75" thickBot="1">
      <c r="D43" s="137" t="s">
        <v>30</v>
      </c>
      <c r="E43" s="138"/>
      <c r="F43" s="138"/>
      <c r="G43" s="138"/>
      <c r="H43" s="138"/>
      <c r="I43" s="138"/>
      <c r="J43" s="139"/>
    </row>
    <row r="44" spans="4:10">
      <c r="D44" s="6" t="s">
        <v>31</v>
      </c>
      <c r="E44" s="6" t="s">
        <v>74</v>
      </c>
      <c r="F44" s="6" t="s">
        <v>57</v>
      </c>
      <c r="G44" s="6" t="s">
        <v>4</v>
      </c>
      <c r="H44" s="6" t="s">
        <v>32</v>
      </c>
      <c r="I44" s="6" t="s">
        <v>3</v>
      </c>
      <c r="J44" s="6" t="s">
        <v>5</v>
      </c>
    </row>
    <row r="45" spans="4:10">
      <c r="D45" s="29" t="str">
        <f>'Data Input'!N10</f>
        <v>Yes</v>
      </c>
      <c r="E45" s="27">
        <f>E11</f>
        <v>0</v>
      </c>
      <c r="F45" s="26">
        <f>D11</f>
        <v>0</v>
      </c>
      <c r="G45" s="1">
        <v>30</v>
      </c>
      <c r="H45" s="1">
        <v>30</v>
      </c>
      <c r="I45" s="1">
        <f>3600/H45</f>
        <v>120</v>
      </c>
      <c r="J45" s="5">
        <f>TIME(,,H45*E45)</f>
        <v>0</v>
      </c>
    </row>
    <row r="49" spans="4:9" ht="15.75" thickBot="1"/>
    <row r="50" spans="4:9" ht="15.75" thickBot="1">
      <c r="D50" s="137" t="s">
        <v>76</v>
      </c>
      <c r="E50" s="138"/>
      <c r="F50" s="138"/>
      <c r="G50" s="138"/>
      <c r="H50" s="138"/>
      <c r="I50" s="139"/>
    </row>
    <row r="51" spans="4:9" ht="15.75" thickBot="1">
      <c r="D51" s="144" t="s">
        <v>26</v>
      </c>
      <c r="E51" s="145"/>
      <c r="F51" s="145"/>
      <c r="G51" s="145"/>
      <c r="H51" s="145"/>
      <c r="I51" s="145"/>
    </row>
    <row r="52" spans="4:9">
      <c r="D52" s="6" t="s">
        <v>2</v>
      </c>
      <c r="E52" s="16" t="s">
        <v>56</v>
      </c>
      <c r="F52" s="15" t="s">
        <v>58</v>
      </c>
      <c r="G52" s="15" t="s">
        <v>15</v>
      </c>
      <c r="H52" s="15" t="s">
        <v>16</v>
      </c>
      <c r="I52" s="17" t="s">
        <v>17</v>
      </c>
    </row>
    <row r="53" spans="4:9">
      <c r="D53" s="1">
        <f>C11</f>
        <v>0</v>
      </c>
      <c r="E53" s="60">
        <f>E11</f>
        <v>0</v>
      </c>
      <c r="F53" s="26">
        <f>D11</f>
        <v>0</v>
      </c>
      <c r="G53" s="1">
        <f>G28</f>
        <v>0</v>
      </c>
      <c r="H53" s="1">
        <f>H28</f>
        <v>0</v>
      </c>
      <c r="I53" s="19">
        <f>I28</f>
        <v>0</v>
      </c>
    </row>
    <row r="54" spans="4:9">
      <c r="D54" s="140" t="s">
        <v>27</v>
      </c>
      <c r="E54" s="141"/>
      <c r="F54" s="141"/>
      <c r="G54" s="141"/>
      <c r="H54" s="141"/>
      <c r="I54" s="141"/>
    </row>
    <row r="55" spans="4:9">
      <c r="D55" s="16" t="s">
        <v>4</v>
      </c>
      <c r="E55" s="82" t="s">
        <v>32</v>
      </c>
      <c r="F55" s="15" t="s">
        <v>63</v>
      </c>
      <c r="G55" s="15" t="s">
        <v>21</v>
      </c>
      <c r="H55" s="15" t="s">
        <v>22</v>
      </c>
      <c r="I55" s="20" t="s">
        <v>23</v>
      </c>
    </row>
    <row r="56" spans="4:9">
      <c r="D56" s="18">
        <v>15</v>
      </c>
      <c r="E56" s="83">
        <f>F56*E53</f>
        <v>0</v>
      </c>
      <c r="F56" s="1">
        <f>(G56+H56+I56)</f>
        <v>30</v>
      </c>
      <c r="G56" s="1">
        <v>10</v>
      </c>
      <c r="H56" s="1">
        <v>10</v>
      </c>
      <c r="I56" s="21">
        <v>10</v>
      </c>
    </row>
    <row r="57" spans="4:9">
      <c r="D57" s="142" t="s">
        <v>28</v>
      </c>
      <c r="E57" s="143"/>
      <c r="F57" s="143"/>
      <c r="G57" s="143"/>
      <c r="H57" s="143"/>
      <c r="I57" s="143"/>
    </row>
    <row r="58" spans="4:9">
      <c r="D58" s="15" t="s">
        <v>64</v>
      </c>
      <c r="E58" s="82" t="s">
        <v>18</v>
      </c>
      <c r="F58" s="15" t="s">
        <v>19</v>
      </c>
      <c r="G58" s="15" t="s">
        <v>20</v>
      </c>
      <c r="H58" s="15" t="s">
        <v>9</v>
      </c>
      <c r="I58" s="17" t="s">
        <v>3</v>
      </c>
    </row>
    <row r="59" spans="4:9" ht="15.75" thickBot="1">
      <c r="D59" s="1">
        <f>3600/F56</f>
        <v>120</v>
      </c>
      <c r="E59" s="84">
        <f>3600/G56</f>
        <v>360</v>
      </c>
      <c r="F59" s="22">
        <f>3600/H56</f>
        <v>360</v>
      </c>
      <c r="G59" s="23">
        <f>3600/I56</f>
        <v>360</v>
      </c>
      <c r="H59" s="23">
        <f>((E59+F59+G59)/3)</f>
        <v>360</v>
      </c>
      <c r="I59" s="24" t="e">
        <f>3600/E56</f>
        <v>#DIV/0!</v>
      </c>
    </row>
    <row r="60" spans="4:9" ht="15.75" thickBot="1">
      <c r="D60" s="85" t="s">
        <v>29</v>
      </c>
    </row>
    <row r="61" spans="4:9">
      <c r="D61" s="6" t="s">
        <v>5</v>
      </c>
    </row>
    <row r="62" spans="4:9" ht="15.75" thickBot="1">
      <c r="D62" s="25" t="e">
        <f>TIME(,(1/(I59/D53)*60)+D56,)</f>
        <v>#DIV/0!</v>
      </c>
    </row>
    <row r="67" spans="4:11" ht="15.75" thickBot="1"/>
    <row r="68" spans="4:11" ht="15.75" thickBot="1">
      <c r="D68" s="137" t="s">
        <v>24</v>
      </c>
      <c r="E68" s="138"/>
      <c r="F68" s="138"/>
      <c r="G68" s="138"/>
      <c r="H68" s="139"/>
    </row>
    <row r="69" spans="4:11" ht="15.75" thickBot="1">
      <c r="D69" s="7" t="s">
        <v>2</v>
      </c>
      <c r="E69" s="7" t="s">
        <v>6</v>
      </c>
      <c r="F69" s="7" t="s">
        <v>25</v>
      </c>
      <c r="G69" s="7" t="s">
        <v>3</v>
      </c>
      <c r="H69" s="7" t="s">
        <v>5</v>
      </c>
    </row>
    <row r="70" spans="4:11">
      <c r="D70" s="77">
        <f>C11</f>
        <v>0</v>
      </c>
      <c r="E70" s="9">
        <v>15</v>
      </c>
      <c r="F70" s="9">
        <v>60</v>
      </c>
      <c r="G70" s="9">
        <f>60/F70</f>
        <v>1</v>
      </c>
      <c r="H70" s="10">
        <f>TIME(((F70*D70)/60)/60,E70,)</f>
        <v>1.0416666666666666E-2</v>
      </c>
    </row>
    <row r="75" spans="4:11" ht="15.75" thickBot="1"/>
    <row r="76" spans="4:11" ht="15.75" thickBot="1">
      <c r="D76" s="137" t="s">
        <v>33</v>
      </c>
      <c r="E76" s="138"/>
      <c r="F76" s="138"/>
      <c r="G76" s="138"/>
      <c r="H76" s="138"/>
      <c r="I76" s="138"/>
      <c r="J76" s="138"/>
      <c r="K76" s="139"/>
    </row>
    <row r="77" spans="4:11">
      <c r="D77" s="6" t="s">
        <v>31</v>
      </c>
      <c r="E77" s="6" t="s">
        <v>2</v>
      </c>
      <c r="F77" s="6" t="s">
        <v>56</v>
      </c>
      <c r="G77" s="6" t="s">
        <v>57</v>
      </c>
      <c r="H77" s="6" t="s">
        <v>4</v>
      </c>
      <c r="I77" s="6" t="s">
        <v>32</v>
      </c>
      <c r="J77" s="6" t="s">
        <v>3</v>
      </c>
      <c r="K77" s="6" t="s">
        <v>5</v>
      </c>
    </row>
    <row r="78" spans="4:11">
      <c r="D78" s="29">
        <f>'Data Input'!N11</f>
        <v>0</v>
      </c>
      <c r="E78" s="103">
        <f>C11</f>
        <v>0</v>
      </c>
      <c r="F78" s="1">
        <f>E11</f>
        <v>0</v>
      </c>
      <c r="G78" s="26">
        <f>D11</f>
        <v>0</v>
      </c>
      <c r="H78" s="1">
        <v>30</v>
      </c>
      <c r="I78" s="1">
        <v>30</v>
      </c>
      <c r="J78" s="1">
        <f>3600/I78</f>
        <v>120</v>
      </c>
      <c r="K78" s="5">
        <f>TIME(,,I78*E78)</f>
        <v>0</v>
      </c>
    </row>
  </sheetData>
  <sheetProtection password="CECA" sheet="1" objects="1" scenarios="1"/>
  <mergeCells count="13">
    <mergeCell ref="D32:I32"/>
    <mergeCell ref="C9:J9"/>
    <mergeCell ref="D17:H17"/>
    <mergeCell ref="D25:I25"/>
    <mergeCell ref="D26:I26"/>
    <mergeCell ref="D29:I29"/>
    <mergeCell ref="D76:K76"/>
    <mergeCell ref="D43:J43"/>
    <mergeCell ref="D50:I50"/>
    <mergeCell ref="D51:I51"/>
    <mergeCell ref="D54:I54"/>
    <mergeCell ref="D57:I57"/>
    <mergeCell ref="D68:H6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Q78"/>
  <sheetViews>
    <sheetView zoomScale="70" zoomScaleNormal="70" workbookViewId="0">
      <selection activeCell="D54" sqref="D54:I54"/>
    </sheetView>
  </sheetViews>
  <sheetFormatPr defaultRowHeight="15"/>
  <cols>
    <col min="2" max="2" width="18.85546875" bestFit="1" customWidth="1"/>
    <col min="3" max="3" width="25.5703125" bestFit="1" customWidth="1"/>
    <col min="4" max="4" width="33" bestFit="1" customWidth="1"/>
    <col min="5" max="6" width="32.85546875" bestFit="1" customWidth="1"/>
    <col min="7" max="7" width="33.140625" bestFit="1" customWidth="1"/>
    <col min="8" max="8" width="31.140625" bestFit="1" customWidth="1"/>
    <col min="9" max="9" width="26.85546875" bestFit="1" customWidth="1"/>
    <col min="10" max="10" width="23.5703125" bestFit="1" customWidth="1"/>
    <col min="11" max="11" width="16.7109375" bestFit="1" customWidth="1"/>
    <col min="12" max="13" width="14" bestFit="1" customWidth="1"/>
    <col min="14" max="14" width="7.85546875" bestFit="1" customWidth="1"/>
    <col min="15" max="15" width="20.7109375" bestFit="1" customWidth="1"/>
    <col min="16" max="16" width="10.7109375" bestFit="1" customWidth="1"/>
    <col min="17" max="17" width="14.7109375" bestFit="1" customWidth="1"/>
  </cols>
  <sheetData>
    <row r="2" spans="2:11">
      <c r="B2" s="2" t="s">
        <v>0</v>
      </c>
    </row>
    <row r="4" spans="2:11">
      <c r="J4" s="3"/>
    </row>
    <row r="8" spans="2:11" ht="15.75" thickBot="1"/>
    <row r="9" spans="2:11" ht="15.75" thickBot="1">
      <c r="C9" s="137" t="s">
        <v>1</v>
      </c>
      <c r="D9" s="138"/>
      <c r="E9" s="138"/>
      <c r="F9" s="138"/>
      <c r="G9" s="138"/>
      <c r="H9" s="138"/>
      <c r="I9" s="138"/>
      <c r="J9" s="138"/>
      <c r="K9" s="139"/>
    </row>
    <row r="10" spans="2:11" ht="15.75" thickBot="1">
      <c r="C10" s="7" t="s">
        <v>53</v>
      </c>
      <c r="D10" s="6" t="s">
        <v>57</v>
      </c>
      <c r="E10" s="6" t="s">
        <v>62</v>
      </c>
      <c r="F10" s="6" t="s">
        <v>6</v>
      </c>
      <c r="G10" s="6" t="s">
        <v>7</v>
      </c>
      <c r="H10" s="6" t="s">
        <v>9</v>
      </c>
      <c r="I10" s="6" t="s">
        <v>3</v>
      </c>
      <c r="J10" s="6" t="s">
        <v>8</v>
      </c>
      <c r="K10" s="48" t="s">
        <v>31</v>
      </c>
    </row>
    <row r="11" spans="2:11">
      <c r="C11" s="9">
        <f>'Data Input'!B10</f>
        <v>34</v>
      </c>
      <c r="D11" s="26">
        <f>'Data Input'!D10</f>
        <v>23</v>
      </c>
      <c r="E11" s="27">
        <f>'Data Input'!C10</f>
        <v>23</v>
      </c>
      <c r="F11" s="1">
        <v>60</v>
      </c>
      <c r="G11" s="1">
        <v>60</v>
      </c>
      <c r="H11" s="4">
        <f>((D11*G11))/60</f>
        <v>23</v>
      </c>
      <c r="I11" s="4">
        <f>H11/E11</f>
        <v>1</v>
      </c>
      <c r="J11" s="5">
        <f>TIME(0,F11,(G11*E11))</f>
        <v>5.7638888888888885E-2</v>
      </c>
      <c r="K11" s="76" t="str">
        <f>'Data Input'!E10</f>
        <v>Yes</v>
      </c>
    </row>
    <row r="15" spans="2:11">
      <c r="B15" s="33"/>
      <c r="C15" s="33"/>
    </row>
    <row r="16" spans="2:11" ht="15.75" thickBot="1">
      <c r="B16" s="33"/>
      <c r="C16" s="33"/>
    </row>
    <row r="17" spans="2:17" ht="15.75" thickBot="1">
      <c r="B17" s="33"/>
      <c r="C17" s="33"/>
      <c r="D17" s="137" t="s">
        <v>11</v>
      </c>
      <c r="E17" s="138"/>
      <c r="F17" s="138"/>
      <c r="G17" s="138"/>
      <c r="H17" s="139"/>
    </row>
    <row r="18" spans="2:17" ht="15.75" thickBot="1">
      <c r="B18" s="33"/>
      <c r="C18" s="33"/>
      <c r="D18" s="48" t="s">
        <v>12</v>
      </c>
      <c r="E18" s="48" t="s">
        <v>6</v>
      </c>
      <c r="F18" s="48" t="s">
        <v>13</v>
      </c>
      <c r="G18" s="48" t="s">
        <v>14</v>
      </c>
      <c r="H18" s="48" t="s">
        <v>5</v>
      </c>
      <c r="I18" s="8"/>
    </row>
    <row r="19" spans="2:17">
      <c r="D19" s="9">
        <f>E11</f>
        <v>23</v>
      </c>
      <c r="E19" s="9">
        <v>5</v>
      </c>
      <c r="F19" s="9">
        <v>60</v>
      </c>
      <c r="G19" s="9">
        <f>(F19*D19)/60</f>
        <v>23</v>
      </c>
      <c r="H19" s="47">
        <f>TIME(0,E19,(F19*D19))</f>
        <v>1.9444444444444445E-2</v>
      </c>
    </row>
    <row r="24" spans="2:17" ht="15.75" thickBot="1"/>
    <row r="25" spans="2:17" ht="15.75" thickBot="1">
      <c r="D25" s="137" t="s">
        <v>48</v>
      </c>
      <c r="E25" s="138"/>
      <c r="F25" s="138"/>
      <c r="G25" s="138"/>
      <c r="H25" s="138"/>
      <c r="I25" s="139"/>
    </row>
    <row r="26" spans="2:17" ht="15.75" thickBot="1">
      <c r="D26" s="144" t="s">
        <v>26</v>
      </c>
      <c r="E26" s="145"/>
      <c r="F26" s="145"/>
      <c r="G26" s="145"/>
      <c r="H26" s="145"/>
      <c r="I26" s="145"/>
    </row>
    <row r="27" spans="2:17">
      <c r="D27" s="6" t="s">
        <v>2</v>
      </c>
      <c r="E27" s="16" t="s">
        <v>56</v>
      </c>
      <c r="F27" s="15" t="s">
        <v>58</v>
      </c>
      <c r="G27" s="15" t="s">
        <v>15</v>
      </c>
      <c r="H27" s="15" t="s">
        <v>16</v>
      </c>
      <c r="I27" s="17" t="s">
        <v>17</v>
      </c>
    </row>
    <row r="28" spans="2:17">
      <c r="D28" s="1">
        <v>1</v>
      </c>
      <c r="E28" s="86">
        <v>1</v>
      </c>
      <c r="F28" s="26">
        <f>D11</f>
        <v>23</v>
      </c>
      <c r="G28" s="1">
        <f>'Data Input'!G13</f>
        <v>0</v>
      </c>
      <c r="H28" s="1">
        <f>'Data Input'!G13</f>
        <v>0</v>
      </c>
      <c r="I28" s="19">
        <f>'Data Input'!I13</f>
        <v>0</v>
      </c>
    </row>
    <row r="29" spans="2:17">
      <c r="D29" s="140" t="s">
        <v>27</v>
      </c>
      <c r="E29" s="141"/>
      <c r="F29" s="141"/>
      <c r="G29" s="141"/>
      <c r="H29" s="141"/>
      <c r="I29" s="141"/>
      <c r="K29" s="8"/>
      <c r="L29" s="8"/>
      <c r="M29" s="8"/>
      <c r="N29" s="8"/>
      <c r="O29" s="8"/>
      <c r="P29" s="8"/>
      <c r="Q29" s="8"/>
    </row>
    <row r="30" spans="2:17">
      <c r="D30" s="16" t="s">
        <v>4</v>
      </c>
      <c r="E30" s="82" t="s">
        <v>32</v>
      </c>
      <c r="F30" s="15" t="s">
        <v>63</v>
      </c>
      <c r="G30" s="15" t="s">
        <v>21</v>
      </c>
      <c r="H30" s="15" t="s">
        <v>22</v>
      </c>
      <c r="I30" s="20" t="s">
        <v>23</v>
      </c>
    </row>
    <row r="31" spans="2:17">
      <c r="D31" s="18">
        <v>15</v>
      </c>
      <c r="E31" s="83">
        <f>F31*E28</f>
        <v>30</v>
      </c>
      <c r="F31" s="1">
        <f>(G31+H31+I31)</f>
        <v>30</v>
      </c>
      <c r="G31" s="1">
        <v>10</v>
      </c>
      <c r="H31" s="1">
        <v>10</v>
      </c>
      <c r="I31" s="21">
        <v>10</v>
      </c>
    </row>
    <row r="32" spans="2:17">
      <c r="D32" s="142" t="s">
        <v>28</v>
      </c>
      <c r="E32" s="143"/>
      <c r="F32" s="143"/>
      <c r="G32" s="143"/>
      <c r="H32" s="143"/>
      <c r="I32" s="143"/>
    </row>
    <row r="33" spans="4:10">
      <c r="D33" s="15" t="s">
        <v>64</v>
      </c>
      <c r="E33" s="82" t="s">
        <v>18</v>
      </c>
      <c r="F33" s="15" t="s">
        <v>19</v>
      </c>
      <c r="G33" s="15" t="s">
        <v>20</v>
      </c>
      <c r="H33" s="15" t="s">
        <v>9</v>
      </c>
      <c r="I33" s="17" t="s">
        <v>3</v>
      </c>
    </row>
    <row r="34" spans="4:10" ht="15.75" thickBot="1">
      <c r="D34" s="1">
        <f>3600/F31</f>
        <v>120</v>
      </c>
      <c r="E34" s="84">
        <f>3600/G31</f>
        <v>360</v>
      </c>
      <c r="F34" s="22">
        <f>3600/H31</f>
        <v>360</v>
      </c>
      <c r="G34" s="23">
        <f>3600/I31</f>
        <v>360</v>
      </c>
      <c r="H34" s="23">
        <f>((E34+F34+G34)/3)</f>
        <v>360</v>
      </c>
      <c r="I34" s="24">
        <f>3600/E31</f>
        <v>120</v>
      </c>
      <c r="J34" s="8"/>
    </row>
    <row r="35" spans="4:10" ht="15.75" thickBot="1">
      <c r="D35" s="85" t="s">
        <v>29</v>
      </c>
    </row>
    <row r="36" spans="4:10">
      <c r="D36" s="6" t="s">
        <v>5</v>
      </c>
    </row>
    <row r="37" spans="4:10" ht="15.75" thickBot="1">
      <c r="D37" s="25">
        <f>TIME(,(1/(I34/D28)*60)+D31,)</f>
        <v>1.0416666666666666E-2</v>
      </c>
    </row>
    <row r="38" spans="4:10">
      <c r="I38" s="8"/>
    </row>
    <row r="39" spans="4:10">
      <c r="I39" s="14"/>
    </row>
    <row r="42" spans="4:10" ht="15.75" thickBot="1"/>
    <row r="43" spans="4:10" ht="15.75" thickBot="1">
      <c r="D43" s="137" t="s">
        <v>30</v>
      </c>
      <c r="E43" s="138"/>
      <c r="F43" s="138"/>
      <c r="G43" s="138"/>
      <c r="H43" s="138"/>
      <c r="I43" s="138"/>
      <c r="J43" s="139"/>
    </row>
    <row r="44" spans="4:10">
      <c r="D44" s="6" t="s">
        <v>31</v>
      </c>
      <c r="E44" s="6" t="s">
        <v>74</v>
      </c>
      <c r="F44" s="6" t="s">
        <v>57</v>
      </c>
      <c r="G44" s="6" t="s">
        <v>4</v>
      </c>
      <c r="H44" s="6" t="s">
        <v>32</v>
      </c>
      <c r="I44" s="6" t="s">
        <v>3</v>
      </c>
      <c r="J44" s="6" t="s">
        <v>5</v>
      </c>
    </row>
    <row r="45" spans="4:10">
      <c r="D45" s="29" t="str">
        <f>K11</f>
        <v>Yes</v>
      </c>
      <c r="E45" s="27">
        <f>C11</f>
        <v>34</v>
      </c>
      <c r="F45" s="26">
        <f>D11</f>
        <v>23</v>
      </c>
      <c r="G45" s="1">
        <v>30</v>
      </c>
      <c r="H45" s="1">
        <v>30</v>
      </c>
      <c r="I45" s="1">
        <f>3600/H45</f>
        <v>120</v>
      </c>
      <c r="J45" s="5">
        <f>TIME(,,H45*E45)</f>
        <v>1.1805555555555555E-2</v>
      </c>
    </row>
    <row r="49" spans="4:9" ht="15.75" thickBot="1"/>
    <row r="50" spans="4:9" ht="15.75" thickBot="1">
      <c r="D50" s="137" t="s">
        <v>76</v>
      </c>
      <c r="E50" s="138"/>
      <c r="F50" s="138"/>
      <c r="G50" s="138"/>
      <c r="H50" s="138"/>
      <c r="I50" s="139"/>
    </row>
    <row r="51" spans="4:9" ht="15.75" thickBot="1">
      <c r="D51" s="144" t="s">
        <v>26</v>
      </c>
      <c r="E51" s="145"/>
      <c r="F51" s="145"/>
      <c r="G51" s="145"/>
      <c r="H51" s="145"/>
      <c r="I51" s="145"/>
    </row>
    <row r="52" spans="4:9">
      <c r="D52" s="6" t="s">
        <v>2</v>
      </c>
      <c r="E52" s="16" t="s">
        <v>56</v>
      </c>
      <c r="F52" s="15" t="s">
        <v>58</v>
      </c>
      <c r="G52" s="15" t="s">
        <v>15</v>
      </c>
      <c r="H52" s="15" t="s">
        <v>16</v>
      </c>
      <c r="I52" s="17" t="s">
        <v>17</v>
      </c>
    </row>
    <row r="53" spans="4:9">
      <c r="D53" s="1">
        <f>C11</f>
        <v>34</v>
      </c>
      <c r="E53" s="86">
        <f>E11</f>
        <v>23</v>
      </c>
      <c r="F53" s="26">
        <f>D11</f>
        <v>23</v>
      </c>
      <c r="G53" s="1">
        <f>G28</f>
        <v>0</v>
      </c>
      <c r="H53" s="1">
        <f>H28</f>
        <v>0</v>
      </c>
      <c r="I53" s="19">
        <f>I28</f>
        <v>0</v>
      </c>
    </row>
    <row r="54" spans="4:9">
      <c r="D54" s="140" t="s">
        <v>27</v>
      </c>
      <c r="E54" s="141"/>
      <c r="F54" s="141"/>
      <c r="G54" s="141"/>
      <c r="H54" s="141"/>
      <c r="I54" s="141"/>
    </row>
    <row r="55" spans="4:9">
      <c r="D55" s="16" t="s">
        <v>4</v>
      </c>
      <c r="E55" s="82" t="s">
        <v>32</v>
      </c>
      <c r="F55" s="15" t="s">
        <v>63</v>
      </c>
      <c r="G55" s="15" t="s">
        <v>21</v>
      </c>
      <c r="H55" s="15" t="s">
        <v>22</v>
      </c>
      <c r="I55" s="20" t="s">
        <v>23</v>
      </c>
    </row>
    <row r="56" spans="4:9">
      <c r="D56" s="18">
        <v>15</v>
      </c>
      <c r="E56" s="83">
        <f>F56*E53</f>
        <v>690</v>
      </c>
      <c r="F56" s="1">
        <f>(G56+H56+I56)</f>
        <v>30</v>
      </c>
      <c r="G56" s="1">
        <v>10</v>
      </c>
      <c r="H56" s="1">
        <v>10</v>
      </c>
      <c r="I56" s="21">
        <v>10</v>
      </c>
    </row>
    <row r="57" spans="4:9">
      <c r="D57" s="142" t="s">
        <v>28</v>
      </c>
      <c r="E57" s="143"/>
      <c r="F57" s="143"/>
      <c r="G57" s="143"/>
      <c r="H57" s="143"/>
      <c r="I57" s="143"/>
    </row>
    <row r="58" spans="4:9">
      <c r="D58" s="15" t="s">
        <v>64</v>
      </c>
      <c r="E58" s="82" t="s">
        <v>18</v>
      </c>
      <c r="F58" s="15" t="s">
        <v>19</v>
      </c>
      <c r="G58" s="15" t="s">
        <v>20</v>
      </c>
      <c r="H58" s="15" t="s">
        <v>9</v>
      </c>
      <c r="I58" s="17" t="s">
        <v>3</v>
      </c>
    </row>
    <row r="59" spans="4:9" ht="15.75" thickBot="1">
      <c r="D59" s="1">
        <f>3600/F56</f>
        <v>120</v>
      </c>
      <c r="E59" s="84">
        <f>3600/G56</f>
        <v>360</v>
      </c>
      <c r="F59" s="22">
        <f>3600/H56</f>
        <v>360</v>
      </c>
      <c r="G59" s="23">
        <f>3600/I56</f>
        <v>360</v>
      </c>
      <c r="H59" s="23">
        <f>((E59+F59+G59)/3)</f>
        <v>360</v>
      </c>
      <c r="I59" s="24">
        <f>3600/E56</f>
        <v>5.2173913043478262</v>
      </c>
    </row>
    <row r="60" spans="4:9" ht="15.75" thickBot="1">
      <c r="D60" s="85" t="s">
        <v>29</v>
      </c>
    </row>
    <row r="61" spans="4:9">
      <c r="D61" s="6" t="s">
        <v>5</v>
      </c>
    </row>
    <row r="62" spans="4:9" ht="15.75" thickBot="1">
      <c r="D62" s="25">
        <f>TIME(,(1/(I59/D53)*60)+D56,)</f>
        <v>0.28194444444444444</v>
      </c>
    </row>
    <row r="67" spans="4:11" ht="15.75" thickBot="1"/>
    <row r="68" spans="4:11" ht="15.75" thickBot="1">
      <c r="D68" s="137" t="s">
        <v>24</v>
      </c>
      <c r="E68" s="138"/>
      <c r="F68" s="138"/>
      <c r="G68" s="138"/>
      <c r="H68" s="139"/>
    </row>
    <row r="69" spans="4:11" ht="15.75" thickBot="1">
      <c r="D69" s="7" t="s">
        <v>2</v>
      </c>
      <c r="E69" s="7" t="s">
        <v>6</v>
      </c>
      <c r="F69" s="7" t="s">
        <v>25</v>
      </c>
      <c r="G69" s="7" t="s">
        <v>3</v>
      </c>
      <c r="H69" s="7" t="s">
        <v>5</v>
      </c>
    </row>
    <row r="70" spans="4:11">
      <c r="D70" s="77">
        <f>E11</f>
        <v>23</v>
      </c>
      <c r="E70" s="9">
        <v>15</v>
      </c>
      <c r="F70" s="9">
        <v>60</v>
      </c>
      <c r="G70" s="9">
        <f>60/F70</f>
        <v>1</v>
      </c>
      <c r="H70" s="102">
        <f>TIME(((F70*D70)/60)/60,E70,)</f>
        <v>1.0416666666666666E-2</v>
      </c>
    </row>
    <row r="75" spans="4:11" ht="15.75" thickBot="1"/>
    <row r="76" spans="4:11" ht="15.75" thickBot="1">
      <c r="D76" s="116" t="s">
        <v>33</v>
      </c>
      <c r="E76" s="117"/>
      <c r="F76" s="117"/>
      <c r="G76" s="117"/>
      <c r="H76" s="117"/>
      <c r="I76" s="117"/>
      <c r="J76" s="118"/>
    </row>
    <row r="77" spans="4:11">
      <c r="D77" s="6" t="s">
        <v>31</v>
      </c>
      <c r="E77" s="6" t="s">
        <v>2</v>
      </c>
      <c r="F77" s="61" t="s">
        <v>56</v>
      </c>
      <c r="G77" s="6" t="s">
        <v>57</v>
      </c>
      <c r="H77" s="6" t="s">
        <v>4</v>
      </c>
      <c r="I77" s="6" t="s">
        <v>32</v>
      </c>
      <c r="J77" s="6" t="s">
        <v>75</v>
      </c>
      <c r="K77" s="6" t="s">
        <v>5</v>
      </c>
    </row>
    <row r="78" spans="4:11">
      <c r="D78" s="29" t="str">
        <f>K11</f>
        <v>Yes</v>
      </c>
      <c r="E78" s="103">
        <f>C11</f>
        <v>34</v>
      </c>
      <c r="F78" s="27">
        <f>E11</f>
        <v>23</v>
      </c>
      <c r="G78" s="26">
        <f>D11</f>
        <v>23</v>
      </c>
      <c r="H78" s="1">
        <v>30</v>
      </c>
      <c r="I78" s="1">
        <v>30</v>
      </c>
      <c r="J78" s="1">
        <f>3600/I78</f>
        <v>120</v>
      </c>
      <c r="K78" s="5">
        <f>TIME(,,I78*F78)</f>
        <v>7.9861111111111122E-3</v>
      </c>
    </row>
  </sheetData>
  <sheetProtection password="CECA" sheet="1" objects="1" scenarios="1"/>
  <mergeCells count="12">
    <mergeCell ref="D68:H68"/>
    <mergeCell ref="C9:K9"/>
    <mergeCell ref="D17:H17"/>
    <mergeCell ref="D25:I25"/>
    <mergeCell ref="D26:I26"/>
    <mergeCell ref="D29:I29"/>
    <mergeCell ref="D32:I32"/>
    <mergeCell ref="D43:J43"/>
    <mergeCell ref="D50:I50"/>
    <mergeCell ref="D51:I51"/>
    <mergeCell ref="D54:I54"/>
    <mergeCell ref="D57:I5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Q78"/>
  <sheetViews>
    <sheetView topLeftCell="A4" zoomScale="70" zoomScaleNormal="70" workbookViewId="0">
      <selection activeCell="H53" sqref="H53"/>
    </sheetView>
  </sheetViews>
  <sheetFormatPr defaultRowHeight="15"/>
  <cols>
    <col min="2" max="2" width="18.85546875" bestFit="1" customWidth="1"/>
    <col min="3" max="3" width="25.5703125" bestFit="1" customWidth="1"/>
    <col min="4" max="4" width="33" bestFit="1" customWidth="1"/>
    <col min="5" max="6" width="32.85546875" bestFit="1" customWidth="1"/>
    <col min="7" max="7" width="33.140625" bestFit="1" customWidth="1"/>
    <col min="8" max="8" width="31.140625" bestFit="1" customWidth="1"/>
    <col min="9" max="9" width="26.85546875" bestFit="1" customWidth="1"/>
    <col min="10" max="10" width="23.5703125" bestFit="1" customWidth="1"/>
    <col min="11" max="11" width="16.7109375" bestFit="1" customWidth="1"/>
    <col min="12" max="13" width="14" bestFit="1" customWidth="1"/>
    <col min="14" max="14" width="7.85546875" bestFit="1" customWidth="1"/>
    <col min="15" max="15" width="20.7109375" bestFit="1" customWidth="1"/>
    <col min="16" max="16" width="10.7109375" bestFit="1" customWidth="1"/>
    <col min="17" max="17" width="14.7109375" bestFit="1" customWidth="1"/>
  </cols>
  <sheetData>
    <row r="2" spans="2:10">
      <c r="B2" s="2" t="s">
        <v>0</v>
      </c>
    </row>
    <row r="4" spans="2:10">
      <c r="J4" s="3"/>
    </row>
    <row r="8" spans="2:10" ht="15.75" thickBot="1"/>
    <row r="9" spans="2:10" ht="15.75" thickBot="1">
      <c r="C9" s="137" t="s">
        <v>1</v>
      </c>
      <c r="D9" s="138"/>
      <c r="E9" s="138"/>
      <c r="F9" s="138"/>
      <c r="G9" s="138"/>
      <c r="H9" s="138"/>
      <c r="I9" s="138"/>
      <c r="J9" s="139"/>
    </row>
    <row r="10" spans="2:10" ht="15.75" thickBot="1">
      <c r="C10" s="7" t="s">
        <v>53</v>
      </c>
      <c r="D10" s="6" t="s">
        <v>57</v>
      </c>
      <c r="E10" s="6" t="s">
        <v>62</v>
      </c>
      <c r="F10" s="6" t="s">
        <v>6</v>
      </c>
      <c r="G10" s="6" t="s">
        <v>7</v>
      </c>
      <c r="H10" s="6" t="s">
        <v>9</v>
      </c>
      <c r="I10" s="6" t="s">
        <v>3</v>
      </c>
      <c r="J10" s="6" t="s">
        <v>8</v>
      </c>
    </row>
    <row r="11" spans="2:10">
      <c r="C11" s="9">
        <f>'Data Input'!K13</f>
        <v>0</v>
      </c>
      <c r="D11" s="26">
        <f>'Data Input'!M13</f>
        <v>0</v>
      </c>
      <c r="E11" s="27">
        <f>'Data Input'!L13</f>
        <v>0</v>
      </c>
      <c r="F11" s="1">
        <v>60</v>
      </c>
      <c r="G11" s="1">
        <v>60</v>
      </c>
      <c r="H11" s="4">
        <f>((D11*G11))/60</f>
        <v>0</v>
      </c>
      <c r="I11" s="4" t="e">
        <f>H11/E11</f>
        <v>#DIV/0!</v>
      </c>
      <c r="J11" s="5">
        <f>TIME(0,F11,(G11*E11))</f>
        <v>4.1666666666666664E-2</v>
      </c>
    </row>
    <row r="15" spans="2:10">
      <c r="B15" s="33"/>
      <c r="C15" s="33"/>
    </row>
    <row r="16" spans="2:10" ht="15.75" thickBot="1">
      <c r="B16" s="33"/>
      <c r="C16" s="33"/>
    </row>
    <row r="17" spans="2:17" ht="15.75" thickBot="1">
      <c r="B17" s="33"/>
      <c r="C17" s="33"/>
      <c r="D17" s="137" t="s">
        <v>11</v>
      </c>
      <c r="E17" s="138"/>
      <c r="F17" s="138"/>
      <c r="G17" s="138"/>
      <c r="H17" s="139"/>
    </row>
    <row r="18" spans="2:17" ht="15.75" thickBot="1">
      <c r="B18" s="33"/>
      <c r="C18" s="33"/>
      <c r="D18" s="48" t="s">
        <v>12</v>
      </c>
      <c r="E18" s="48" t="s">
        <v>6</v>
      </c>
      <c r="F18" s="48" t="s">
        <v>13</v>
      </c>
      <c r="G18" s="48" t="s">
        <v>14</v>
      </c>
      <c r="H18" s="48" t="s">
        <v>5</v>
      </c>
      <c r="I18" s="8"/>
    </row>
    <row r="19" spans="2:17">
      <c r="D19" s="9">
        <f>E11</f>
        <v>0</v>
      </c>
      <c r="E19" s="9">
        <v>5</v>
      </c>
      <c r="F19" s="9">
        <v>60</v>
      </c>
      <c r="G19" s="9">
        <f>(F19*D19)/60</f>
        <v>0</v>
      </c>
      <c r="H19" s="47">
        <f>TIME(0,E19,(F19*D19))</f>
        <v>3.472222222222222E-3</v>
      </c>
    </row>
    <row r="24" spans="2:17" ht="15.75" thickBot="1"/>
    <row r="25" spans="2:17" ht="15.75" thickBot="1">
      <c r="D25" s="137" t="s">
        <v>48</v>
      </c>
      <c r="E25" s="138"/>
      <c r="F25" s="138"/>
      <c r="G25" s="138"/>
      <c r="H25" s="138"/>
      <c r="I25" s="139"/>
    </row>
    <row r="26" spans="2:17" ht="15.75" thickBot="1">
      <c r="D26" s="144" t="s">
        <v>26</v>
      </c>
      <c r="E26" s="145"/>
      <c r="F26" s="145"/>
      <c r="G26" s="145"/>
      <c r="H26" s="145"/>
      <c r="I26" s="145"/>
    </row>
    <row r="27" spans="2:17">
      <c r="D27" s="6" t="s">
        <v>2</v>
      </c>
      <c r="E27" s="16" t="s">
        <v>56</v>
      </c>
      <c r="F27" s="15" t="s">
        <v>58</v>
      </c>
      <c r="G27" s="15" t="s">
        <v>15</v>
      </c>
      <c r="H27" s="15" t="s">
        <v>16</v>
      </c>
      <c r="I27" s="17" t="s">
        <v>17</v>
      </c>
    </row>
    <row r="28" spans="2:17">
      <c r="D28" s="1">
        <v>1</v>
      </c>
      <c r="E28" s="60">
        <v>1</v>
      </c>
      <c r="F28" s="26">
        <f>D11</f>
        <v>0</v>
      </c>
      <c r="G28" s="1">
        <f>'Data Input'!Q13</f>
        <v>0</v>
      </c>
      <c r="H28" s="1">
        <f>'Data Input'!P13</f>
        <v>0</v>
      </c>
      <c r="I28" s="19">
        <f>'Data Input'!R13</f>
        <v>0</v>
      </c>
    </row>
    <row r="29" spans="2:17">
      <c r="D29" s="140">
        <f>'Data Input'!M10</f>
        <v>23</v>
      </c>
      <c r="E29" s="141"/>
      <c r="F29" s="141"/>
      <c r="G29" s="141"/>
      <c r="H29" s="141"/>
      <c r="I29" s="141"/>
      <c r="K29" s="8"/>
      <c r="L29" s="8"/>
      <c r="M29" s="8"/>
      <c r="N29" s="8"/>
      <c r="O29" s="8"/>
      <c r="P29" s="8"/>
      <c r="Q29" s="8"/>
    </row>
    <row r="30" spans="2:17">
      <c r="D30" s="16" t="s">
        <v>4</v>
      </c>
      <c r="E30" s="82" t="s">
        <v>32</v>
      </c>
      <c r="F30" s="15" t="s">
        <v>63</v>
      </c>
      <c r="G30" s="15" t="s">
        <v>21</v>
      </c>
      <c r="H30" s="15" t="s">
        <v>22</v>
      </c>
      <c r="I30" s="20" t="s">
        <v>23</v>
      </c>
    </row>
    <row r="31" spans="2:17">
      <c r="D31" s="18">
        <v>20</v>
      </c>
      <c r="E31" s="83">
        <f>F31*E28</f>
        <v>30</v>
      </c>
      <c r="F31" s="1">
        <f>(G31+H31+I31)</f>
        <v>30</v>
      </c>
      <c r="G31" s="1">
        <v>10</v>
      </c>
      <c r="H31" s="1">
        <v>10</v>
      </c>
      <c r="I31" s="21">
        <v>10</v>
      </c>
    </row>
    <row r="32" spans="2:17">
      <c r="D32" s="142" t="s">
        <v>28</v>
      </c>
      <c r="E32" s="143"/>
      <c r="F32" s="143"/>
      <c r="G32" s="143"/>
      <c r="H32" s="143"/>
      <c r="I32" s="143"/>
    </row>
    <row r="33" spans="4:10">
      <c r="D33" s="15" t="s">
        <v>64</v>
      </c>
      <c r="E33" s="82" t="s">
        <v>18</v>
      </c>
      <c r="F33" s="15" t="s">
        <v>19</v>
      </c>
      <c r="G33" s="15" t="s">
        <v>20</v>
      </c>
      <c r="H33" s="15" t="s">
        <v>9</v>
      </c>
      <c r="I33" s="17" t="s">
        <v>3</v>
      </c>
    </row>
    <row r="34" spans="4:10" ht="15.75" thickBot="1">
      <c r="D34" s="1">
        <f>3600/F31</f>
        <v>120</v>
      </c>
      <c r="E34" s="84">
        <f>3600/G31</f>
        <v>360</v>
      </c>
      <c r="F34" s="22">
        <f>3600/H31</f>
        <v>360</v>
      </c>
      <c r="G34" s="23">
        <f>3600/I31</f>
        <v>360</v>
      </c>
      <c r="H34" s="23">
        <f>((E34+F34+G34)/3)</f>
        <v>360</v>
      </c>
      <c r="I34" s="24">
        <f>3600/E31</f>
        <v>120</v>
      </c>
    </row>
    <row r="35" spans="4:10" ht="15.75" thickBot="1">
      <c r="D35" s="85" t="s">
        <v>29</v>
      </c>
    </row>
    <row r="36" spans="4:10">
      <c r="D36" s="6" t="s">
        <v>5</v>
      </c>
    </row>
    <row r="37" spans="4:10" ht="15.75" thickBot="1">
      <c r="D37" s="25">
        <f>TIME(,(1/(I34/D28)*60)+D31,)</f>
        <v>1.3888888888888888E-2</v>
      </c>
    </row>
    <row r="38" spans="4:10">
      <c r="I38" s="8"/>
    </row>
    <row r="39" spans="4:10">
      <c r="I39" s="14"/>
    </row>
    <row r="42" spans="4:10" ht="15.75" thickBot="1"/>
    <row r="43" spans="4:10" ht="15.75" thickBot="1">
      <c r="D43" s="137" t="s">
        <v>30</v>
      </c>
      <c r="E43" s="138"/>
      <c r="F43" s="138"/>
      <c r="G43" s="138"/>
      <c r="H43" s="138"/>
      <c r="I43" s="138"/>
      <c r="J43" s="139"/>
    </row>
    <row r="44" spans="4:10">
      <c r="D44" s="6" t="s">
        <v>31</v>
      </c>
      <c r="E44" s="6" t="s">
        <v>74</v>
      </c>
      <c r="F44" s="6" t="s">
        <v>57</v>
      </c>
      <c r="G44" s="6" t="s">
        <v>4</v>
      </c>
      <c r="H44" s="6" t="s">
        <v>32</v>
      </c>
      <c r="I44" s="6" t="s">
        <v>3</v>
      </c>
      <c r="J44" s="6" t="s">
        <v>5</v>
      </c>
    </row>
    <row r="45" spans="4:10">
      <c r="D45" s="29" t="str">
        <f>'Data Input'!N10</f>
        <v>Yes</v>
      </c>
      <c r="E45" s="27">
        <f>E11</f>
        <v>0</v>
      </c>
      <c r="F45" s="26">
        <f>D11</f>
        <v>0</v>
      </c>
      <c r="G45" s="1">
        <v>30</v>
      </c>
      <c r="H45" s="1">
        <v>30</v>
      </c>
      <c r="I45" s="1">
        <f>3600/H45</f>
        <v>120</v>
      </c>
      <c r="J45" s="5">
        <f>TIME(,,H45*E45)</f>
        <v>0</v>
      </c>
    </row>
    <row r="49" spans="4:9" ht="15.75" thickBot="1"/>
    <row r="50" spans="4:9" ht="15.75" thickBot="1">
      <c r="D50" s="137" t="s">
        <v>76</v>
      </c>
      <c r="E50" s="138"/>
      <c r="F50" s="138"/>
      <c r="G50" s="138"/>
      <c r="H50" s="138"/>
      <c r="I50" s="139"/>
    </row>
    <row r="51" spans="4:9" ht="15.75" thickBot="1">
      <c r="D51" s="144" t="s">
        <v>26</v>
      </c>
      <c r="E51" s="145"/>
      <c r="F51" s="145"/>
      <c r="G51" s="145"/>
      <c r="H51" s="145"/>
      <c r="I51" s="145"/>
    </row>
    <row r="52" spans="4:9">
      <c r="D52" s="6" t="s">
        <v>2</v>
      </c>
      <c r="E52" s="16" t="s">
        <v>56</v>
      </c>
      <c r="F52" s="15" t="s">
        <v>58</v>
      </c>
      <c r="G52" s="15" t="s">
        <v>15</v>
      </c>
      <c r="H52" s="15" t="s">
        <v>16</v>
      </c>
      <c r="I52" s="17" t="s">
        <v>17</v>
      </c>
    </row>
    <row r="53" spans="4:9">
      <c r="D53" s="1">
        <f>C11</f>
        <v>0</v>
      </c>
      <c r="E53" s="60">
        <f>E11</f>
        <v>0</v>
      </c>
      <c r="F53" s="26">
        <f>D11</f>
        <v>0</v>
      </c>
      <c r="G53" s="1">
        <f>G28</f>
        <v>0</v>
      </c>
      <c r="H53" s="1">
        <f>H28</f>
        <v>0</v>
      </c>
      <c r="I53" s="19">
        <f>I28</f>
        <v>0</v>
      </c>
    </row>
    <row r="54" spans="4:9">
      <c r="D54" s="140" t="s">
        <v>27</v>
      </c>
      <c r="E54" s="141"/>
      <c r="F54" s="141"/>
      <c r="G54" s="141"/>
      <c r="H54" s="141"/>
      <c r="I54" s="141"/>
    </row>
    <row r="55" spans="4:9">
      <c r="D55" s="16" t="s">
        <v>4</v>
      </c>
      <c r="E55" s="82" t="s">
        <v>32</v>
      </c>
      <c r="F55" s="15" t="s">
        <v>63</v>
      </c>
      <c r="G55" s="15" t="s">
        <v>21</v>
      </c>
      <c r="H55" s="15" t="s">
        <v>22</v>
      </c>
      <c r="I55" s="20" t="s">
        <v>23</v>
      </c>
    </row>
    <row r="56" spans="4:9">
      <c r="D56" s="18">
        <v>15</v>
      </c>
      <c r="E56" s="83">
        <f>F56*E53</f>
        <v>0</v>
      </c>
      <c r="F56" s="1">
        <f>(G56+H56+I56)</f>
        <v>30</v>
      </c>
      <c r="G56" s="1">
        <v>10</v>
      </c>
      <c r="H56" s="1">
        <v>10</v>
      </c>
      <c r="I56" s="21">
        <v>10</v>
      </c>
    </row>
    <row r="57" spans="4:9">
      <c r="D57" s="142" t="s">
        <v>28</v>
      </c>
      <c r="E57" s="143"/>
      <c r="F57" s="143"/>
      <c r="G57" s="143"/>
      <c r="H57" s="143"/>
      <c r="I57" s="143"/>
    </row>
    <row r="58" spans="4:9">
      <c r="D58" s="15" t="s">
        <v>64</v>
      </c>
      <c r="E58" s="82" t="s">
        <v>18</v>
      </c>
      <c r="F58" s="15" t="s">
        <v>19</v>
      </c>
      <c r="G58" s="15" t="s">
        <v>20</v>
      </c>
      <c r="H58" s="15" t="s">
        <v>9</v>
      </c>
      <c r="I58" s="17" t="s">
        <v>3</v>
      </c>
    </row>
    <row r="59" spans="4:9" ht="15.75" thickBot="1">
      <c r="D59" s="1">
        <f>3600/F56</f>
        <v>120</v>
      </c>
      <c r="E59" s="84">
        <f>3600/G56</f>
        <v>360</v>
      </c>
      <c r="F59" s="22">
        <f>3600/H56</f>
        <v>360</v>
      </c>
      <c r="G59" s="23">
        <f>3600/I56</f>
        <v>360</v>
      </c>
      <c r="H59" s="23">
        <f>((E59+F59+G59)/3)</f>
        <v>360</v>
      </c>
      <c r="I59" s="24" t="e">
        <f>3600/E56</f>
        <v>#DIV/0!</v>
      </c>
    </row>
    <row r="60" spans="4:9" ht="15.75" thickBot="1">
      <c r="D60" s="85" t="s">
        <v>29</v>
      </c>
    </row>
    <row r="61" spans="4:9">
      <c r="D61" s="6" t="s">
        <v>5</v>
      </c>
    </row>
    <row r="62" spans="4:9" ht="15.75" thickBot="1">
      <c r="D62" s="25" t="e">
        <f>TIME(,(1/(I59/D53)*60)+D56,)</f>
        <v>#DIV/0!</v>
      </c>
    </row>
    <row r="67" spans="4:11" ht="15.75" thickBot="1"/>
    <row r="68" spans="4:11" ht="15.75" thickBot="1">
      <c r="D68" s="137" t="s">
        <v>24</v>
      </c>
      <c r="E68" s="138"/>
      <c r="F68" s="138"/>
      <c r="G68" s="138"/>
      <c r="H68" s="139"/>
    </row>
    <row r="69" spans="4:11" ht="15.75" thickBot="1">
      <c r="D69" s="7" t="s">
        <v>2</v>
      </c>
      <c r="E69" s="7" t="s">
        <v>6</v>
      </c>
      <c r="F69" s="7" t="s">
        <v>25</v>
      </c>
      <c r="G69" s="7" t="s">
        <v>3</v>
      </c>
      <c r="H69" s="7" t="s">
        <v>5</v>
      </c>
    </row>
    <row r="70" spans="4:11">
      <c r="D70" s="77">
        <f>C11</f>
        <v>0</v>
      </c>
      <c r="E70" s="9">
        <v>15</v>
      </c>
      <c r="F70" s="9">
        <v>60</v>
      </c>
      <c r="G70" s="9">
        <f>60/F70</f>
        <v>1</v>
      </c>
      <c r="H70" s="10">
        <f>TIME(((F70*D70)/60)/60,E70,)</f>
        <v>1.0416666666666666E-2</v>
      </c>
    </row>
    <row r="75" spans="4:11" ht="15.75" thickBot="1"/>
    <row r="76" spans="4:11" ht="15.75" thickBot="1">
      <c r="D76" s="137" t="s">
        <v>33</v>
      </c>
      <c r="E76" s="138"/>
      <c r="F76" s="138"/>
      <c r="G76" s="138"/>
      <c r="H76" s="138"/>
      <c r="I76" s="138"/>
      <c r="J76" s="138"/>
      <c r="K76" s="139"/>
    </row>
    <row r="77" spans="4:11">
      <c r="D77" s="6" t="s">
        <v>31</v>
      </c>
      <c r="E77" s="6" t="s">
        <v>2</v>
      </c>
      <c r="F77" s="6" t="s">
        <v>56</v>
      </c>
      <c r="G77" s="6" t="s">
        <v>57</v>
      </c>
      <c r="H77" s="6" t="s">
        <v>4</v>
      </c>
      <c r="I77" s="6" t="s">
        <v>32</v>
      </c>
      <c r="J77" s="6" t="s">
        <v>3</v>
      </c>
      <c r="K77" s="6" t="s">
        <v>5</v>
      </c>
    </row>
    <row r="78" spans="4:11">
      <c r="D78" s="29">
        <f>'Data Input'!N11</f>
        <v>0</v>
      </c>
      <c r="E78" s="103">
        <f>C11</f>
        <v>0</v>
      </c>
      <c r="F78" s="1">
        <f>E11</f>
        <v>0</v>
      </c>
      <c r="G78" s="26">
        <f>D11</f>
        <v>0</v>
      </c>
      <c r="H78" s="1">
        <v>30</v>
      </c>
      <c r="I78" s="1">
        <v>30</v>
      </c>
      <c r="J78" s="1">
        <f>3600/I78</f>
        <v>120</v>
      </c>
      <c r="K78" s="5">
        <f>TIME(,,I78*E78)</f>
        <v>0</v>
      </c>
    </row>
  </sheetData>
  <sheetProtection password="CECA" sheet="1" objects="1" scenarios="1"/>
  <mergeCells count="13">
    <mergeCell ref="D32:I32"/>
    <mergeCell ref="C9:J9"/>
    <mergeCell ref="D17:H17"/>
    <mergeCell ref="D25:I25"/>
    <mergeCell ref="D26:I26"/>
    <mergeCell ref="D29:I29"/>
    <mergeCell ref="D76:K76"/>
    <mergeCell ref="D43:J43"/>
    <mergeCell ref="D50:I50"/>
    <mergeCell ref="D51:I51"/>
    <mergeCell ref="D54:I54"/>
    <mergeCell ref="D57:I57"/>
    <mergeCell ref="D68:H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 Input</vt:lpstr>
      <vt:lpstr>1.1</vt:lpstr>
      <vt:lpstr>1.2</vt:lpstr>
      <vt:lpstr>2.1</vt:lpstr>
      <vt:lpstr>2.2</vt:lpstr>
      <vt:lpstr>3.1</vt:lpstr>
      <vt:lpstr>3.2</vt:lpstr>
      <vt:lpstr>4.1</vt:lpstr>
      <vt:lpstr>4.2</vt:lpstr>
      <vt:lpstr>5.1</vt:lpstr>
      <vt:lpstr>5.2</vt:lpstr>
      <vt:lpstr>Total Time</vt:lpstr>
      <vt:lpstr>Schedule</vt:lpstr>
      <vt:lpstr>Gantt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Don</cp:lastModifiedBy>
  <dcterms:created xsi:type="dcterms:W3CDTF">2011-04-06T11:36:39Z</dcterms:created>
  <dcterms:modified xsi:type="dcterms:W3CDTF">2011-04-14T08:58:08Z</dcterms:modified>
</cp:coreProperties>
</file>